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49" documentId="120_S{2AC9BD13-BADA-5192-A53E-5A8FF88502F6}" xr6:coauthVersionLast="47" xr6:coauthVersionMax="47" xr10:uidLastSave="{A949D384-1E7D-4044-8DC1-0A68B323132F}"/>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B5" i="5"/>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<sst xmlns="http://schemas.openxmlformats.org/spreadsheetml/2006/main" count="180277" uniqueCount="39123">
  <si>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</si>
  <si>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</si>
  <si>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</si>
  <si>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</si>
  <si>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</si>
  <si>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</si>
  <si>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</si>
  <si>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</si>
  <si>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</si>
  <si>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</si>
  <si>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</si>
  <si>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</si>
  <si>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</si>
  <si>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</si>
  <si>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</si>
  <si>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</si>
  <si>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</si>
  <si>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</si>
  <si>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</si>
  <si>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</si>
  <si>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</si>
  <si>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</si>
  <si>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</si>
  <si>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</si>
  <si>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</si>
  <si>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</si>
  <si>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</si>
  <si>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</si>
  <si>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</si>
  <si>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</si>
  <si>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</si>
  <si>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</si>
  <si>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</si>
  <si>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</si>
  <si>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</si>
  <si>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</si>
  <si>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</si>
  <si>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</si>
  <si>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</si>
  <si>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</si>
  <si>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</si>
  <si>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</si>
  <si>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</si>
  <si>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</si>
  <si>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</si>
  <si>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</si>
  <si>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</si>
  <si>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</si>
  <si>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</si>
  <si>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</si>
  <si>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</si>
  <si>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</si>
  <si>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</si>
  <si>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</si>
  <si>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</si>
  <si>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</si>
  <si>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</si>
  <si>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</si>
  <si>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</si>
  <si>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</si>
  <si>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</si>
  <si>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</si>
  <si>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</si>
  <si>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</si>
  <si>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</si>
  <si>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</si>
  <si>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</si>
  <si>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</si>
  <si>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</si>
  <si>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</si>
  <si>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</si>
  <si>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</si>
  <si>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</si>
  <si>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</si>
  <si>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</si>
  <si>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</si>
  <si>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</si>
  <si>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</si>
  <si>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</si>
  <si>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</si>
  <si>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</si>
  <si>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</si>
  <si>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</si>
  <si>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</si>
  <si>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</si>
  <si>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</si>
  <si>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</si>
  <si>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</si>
  <si>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</si>
  <si>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</si>
  <si>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</si>
  <si>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</si>
  <si>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</si>
  <si>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</si>
  <si>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</si>
  <si>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</si>
  <si>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</si>
  <si>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</si>
  <si>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</si>
  <si>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</si>
  <si>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</si>
  <si>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</si>
  <si>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</si>
  <si>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</si>
  <si>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</si>
  <si>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</si>
  <si>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</si>
  <si>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</si>
  <si>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</si>
  <si>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</si>
  <si>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</si>
  <si>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</si>
  <si>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</si>
  <si>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</si>
  <si>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</si>
  <si>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</si>
  <si>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</si>
  <si>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</si>
  <si>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</si>
  <si>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</si>
  <si>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</si>
  <si>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</si>
  <si>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</si>
  <si>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</si>
  <si>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</si>
  <si>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</si>
  <si>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</si>
  <si>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</si>
  <si>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</si>
  <si>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</si>
  <si>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</si>
  <si>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</si>
  <si>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</si>
  <si>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</si>
  <si>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</si>
  <si>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</si>
  <si>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</si>
  <si>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</si>
  <si>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</si>
  <si>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</si>
  <si>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</si>
  <si>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</si>
  <si>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</si>
  <si>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</si>
  <si>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</si>
  <si>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</si>
  <si>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</si>
  <si>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</si>
  <si>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</si>
  <si>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</si>
  <si>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</si>
  <si>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</si>
  <si>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</si>
  <si>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</si>
  <si>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</si>
  <si>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</si>
  <si>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</si>
  <si>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</si>
  <si>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</si>
  <si>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</si>
  <si>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</si>
  <si>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</si>
  <si>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</si>
  <si>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</si>
  <si>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</si>
  <si>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</si>
  <si>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</si>
  <si>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</si>
  <si>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</si>
  <si>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</si>
  <si>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</si>
  <si>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</si>
  <si>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</si>
  <si>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</si>
  <si>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</si>
  <si>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</si>
  <si>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</si>
  <si>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</si>
  <si>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</si>
  <si>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</si>
  <si>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</si>
  <si>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</si>
  <si>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</si>
  <si>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</si>
  <si>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</si>
  <si>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</si>
  <si>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</si>
  <si>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</si>
  <si>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</si>
  <si>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</si>
  <si>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</si>
  <si>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</si>
  <si>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</si>
  <si>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</si>
  <si>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</si>
  <si>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</si>
  <si>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</si>
  <si>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</si>
  <si>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</si>
  <si>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</si>
  <si>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</si>
  <si>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</si>
  <si>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</si>
  <si>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</si>
  <si>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</si>
  <si>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</si>
  <si>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</si>
  <si>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</si>
  <si>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</si>
  <si>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</si>
  <si>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</si>
  <si>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</si>
  <si>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</si>
  <si>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</si>
  <si>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</si>
  <si>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</si>
  <si>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</si>
  <si>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</si>
  <si>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</si>
  <si>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</si>
  <si>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</si>
  <si>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</si>
  <si>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</si>
  <si>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</si>
  <si>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</si>
  <si>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</si>
  <si>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</si>
  <si>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</si>
  <si>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</si>
  <si>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</si>
  <si>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</si>
  <si>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</si>
  <si>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</si>
  <si>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</si>
  <si>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</si>
  <si>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</si>
  <si>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</si>
  <si>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</si>
  <si>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</si>
  <si>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</si>
  <si>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</si>
  <si>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</si>
  <si>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</si>
  <si>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</si>
  <si>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</si>
  <si>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</si>
  <si>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</si>
  <si>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</si>
  <si>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</si>
  <si>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</si>
  <si>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</si>
  <si>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</si>
  <si>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</si>
  <si>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</si>
  <si>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</si>
  <si>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</si>
  <si>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</si>
  <si>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</si>
  <si>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</si>
  <si>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</si>
  <si>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</si>
  <si>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</si>
  <si>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</si>
  <si>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</si>
  <si>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</si>
  <si>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</si>
  <si>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</si>
  <si>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</si>
  <si>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</si>
  <si>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</si>
  <si>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</si>
  <si>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</si>
  <si>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</si>
  <si>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</si>
  <si>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</si>
  <si>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</si>
  <si>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</si>
  <si>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</si>
  <si>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</si>
  <si>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</si>
  <si>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</si>
  <si>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</si>
  <si>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</si>
  <si>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</si>
  <si>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</si>
  <si>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</si>
  <si>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</si>
  <si>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</si>
  <si>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</si>
  <si>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</si>
  <si>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</si>
  <si>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</si>
  <si>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</si>
  <si>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</si>
  <si>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</si>
  <si>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</si>
  <si>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</si>
  <si>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</si>
  <si>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</si>
  <si>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</si>
  <si>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</si>
  <si>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</si>
  <si>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</si>
  <si>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</si>
  <si>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</si>
  <si>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</si>
  <si>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</si>
  <si>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</si>
  <si>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</si>
  <si>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</si>
  <si>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</si>
  <si>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</si>
  <si>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</si>
  <si>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</si>
  <si>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</si>
  <si>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</si>
  <si>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</si>
  <si>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</si>
  <si>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</si>
  <si>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</si>
  <si>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</si>
  <si>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</si>
  <si>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</si>
  <si>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</si>
  <si>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</si>
  <si>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</si>
  <si>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</si>
  <si>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</si>
  <si>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</si>
  <si>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</si>
  <si>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</si>
  <si>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</si>
  <si>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</si>
  <si>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</si>
  <si>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</si>
  <si>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</si>
  <si>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</si>
  <si>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</si>
  <si>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</si>
  <si>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</si>
  <si>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</si>
  <si>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</si>
  <si>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</si>
  <si>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</si>
  <si>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</si>
  <si>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</si>
  <si>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</si>
  <si>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</si>
  <si>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</si>
  <si>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</si>
  <si>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</si>
  <si>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</si>
  <si>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</si>
  <si>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</si>
  <si>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</si>
  <si>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</si>
  <si>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</si>
  <si>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</si>
  <si>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</si>
  <si>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</si>
  <si>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</si>
  <si>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</si>
  <si>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</si>
  <si>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</si>
  <si>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</si>
  <si>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</si>
  <si>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</si>
  <si>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</si>
  <si>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</si>
  <si>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</si>
  <si>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</si>
  <si>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</si>
  <si>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</si>
  <si>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</si>
  <si>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</si>
  <si>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</si>
  <si>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</si>
  <si>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</si>
  <si>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</si>
  <si>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</si>
  <si>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</si>
  <si>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</si>
  <si>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</si>
  <si>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</si>
  <si>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</si>
  <si>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</si>
  <si>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</si>
  <si>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</si>
  <si>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</si>
  <si>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</si>
  <si>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</si>
  <si>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</si>
  <si>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</si>
  <si>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</si>
  <si>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</si>
  <si>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</si>
  <si>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</si>
  <si>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</si>
  <si>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</si>
  <si>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</si>
  <si>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</si>
  <si>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</si>
  <si>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</si>
  <si>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</si>
  <si>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</si>
  <si>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</si>
  <si>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</si>
  <si>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</si>
  <si>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</si>
  <si>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</si>
  <si>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</si>
  <si>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</si>
  <si>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</si>
  <si>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</si>
  <si>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</si>
  <si>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</si>
  <si>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</si>
  <si>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</si>
  <si>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</si>
  <si>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</si>
  <si>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</si>
  <si>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</si>
  <si>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</si>
  <si>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</si>
  <si>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</si>
  <si>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</si>
  <si>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</si>
  <si>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</si>
  <si>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</si>
  <si>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</si>
  <si>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</si>
  <si>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</si>
  <si>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</si>
  <si>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</si>
  <si>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</si>
  <si>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</si>
  <si>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</si>
  <si>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</si>
  <si>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</si>
  <si>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</si>
  <si>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</si>
  <si>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</si>
  <si>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</si>
  <si>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</si>
  <si>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</si>
  <si>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</si>
  <si>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</si>
  <si>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</si>
  <si>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</si>
  <si>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</si>
  <si>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</si>
  <si>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</si>
  <si>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</si>
  <si>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</si>
  <si>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</si>
  <si>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</si>
  <si>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</si>
  <si>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</si>
  <si>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</si>
  <si>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</si>
  <si>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</si>
  <si>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</si>
  <si>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</si>
  <si>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</si>
  <si>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</si>
  <si>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</si>
  <si>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</si>
  <si>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</si>
  <si>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</si>
  <si>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</si>
  <si>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</si>
  <si>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</si>
  <si>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</si>
  <si>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</si>
  <si>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</si>
  <si>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</si>
  <si>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</si>
  <si>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</si>
  <si>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</si>
  <si>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</si>
  <si>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</si>
  <si>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</si>
  <si>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</si>
  <si>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</si>
  <si>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</si>
  <si>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</si>
  <si>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</si>
  <si>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</si>
  <si>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</si>
  <si>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</si>
  <si>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</si>
  <si>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</si>
  <si>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</si>
  <si>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</si>
  <si>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</si>
  <si>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</si>
  <si>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</si>
  <si>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</si>
  <si>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</si>
  <si>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</si>
  <si>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</si>
  <si>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</si>
  <si>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</si>
  <si>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</si>
  <si>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</si>
  <si>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</si>
  <si>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</si>
  <si>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</si>
  <si>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</si>
  <si>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</si>
  <si>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</si>
  <si>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</si>
  <si>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</si>
  <si>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</si>
  <si>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</si>
  <si>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</si>
  <si>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</si>
  <si>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</si>
  <si>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</si>
  <si>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</si>
  <si>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</si>
  <si>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</si>
  <si>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</si>
  <si>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</si>
  <si>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</si>
  <si>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</si>
  <si>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</si>
  <si>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</si>
  <si>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</si>
  <si>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</si>
  <si>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</si>
  <si>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</si>
  <si>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</si>
  <si>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</si>
  <si>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</si>
  <si>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</si>
  <si>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</si>
  <si>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</si>
  <si>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</si>
  <si>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</si>
  <si>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</si>
  <si>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</si>
  <si>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</si>
  <si>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</si>
  <si>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</si>
  <si>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</si>
  <si>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</si>
  <si>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</si>
  <si>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</si>
  <si>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</si>
  <si>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</si>
  <si>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</si>
  <si>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</si>
  <si>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</si>
  <si>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</si>
  <si>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</si>
  <si>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</si>
  <si>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</si>
  <si>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</si>
  <si>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</si>
  <si>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</si>
  <si>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</si>
  <si>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</si>
  <si>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</si>
  <si>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</si>
  <si>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</si>
  <si>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</si>
  <si>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</si>
  <si>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</si>
  <si>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</si>
  <si>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</si>
  <si>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</si>
  <si>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</si>
  <si>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</si>
  <si>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</si>
  <si>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</si>
  <si>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</si>
  <si>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</si>
  <si>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</si>
  <si>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</si>
  <si>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</si>
  <si>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</si>
  <si>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</si>
  <si>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</si>
  <si>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</si>
  <si>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</si>
  <si>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</si>
  <si>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</si>
  <si>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</si>
  <si>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</si>
  <si>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</si>
  <si>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</si>
  <si>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</si>
  <si>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</si>
  <si>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</si>
  <si>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</si>
  <si>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</si>
  <si>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</si>
  <si>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</si>
  <si>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</si>
  <si>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</si>
  <si>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</si>
  <si>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</si>
  <si>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</si>
  <si>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</si>
  <si>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</si>
  <si>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</si>
  <si>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</si>
  <si>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</si>
  <si>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</si>
  <si>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</si>
  <si>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</si>
  <si>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</si>
  <si>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</si>
  <si>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</si>
  <si>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</si>
  <si>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</si>
  <si>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</si>
  <si>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</si>
  <si>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</si>
  <si>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</si>
  <si>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</si>
  <si>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</si>
  <si>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</si>
  <si>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</si>
  <si>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</si>
  <si>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</si>
  <si>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</si>
  <si>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</si>
  <si>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</si>
  <si>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</si>
  <si>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</si>
  <si>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</si>
  <si>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</si>
  <si>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</si>
  <si>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</si>
  <si>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</si>
  <si>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</si>
  <si>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</si>
  <si>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</si>
  <si>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</si>
  <si>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</si>
  <si>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</si>
  <si>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</si>
  <si>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</si>
  <si>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</si>
  <si>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</si>
  <si>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</si>
  <si>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</si>
  <si>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</si>
  <si>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</si>
  <si>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</si>
  <si>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</si>
  <si>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</si>
  <si>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</si>
  <si>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</si>
  <si>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</si>
  <si>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</si>
  <si>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</si>
  <si>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</si>
  <si>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</si>
  <si>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</si>
  <si>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</si>
  <si>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</si>
  <si>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</si>
  <si>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</si>
  <si>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</si>
  <si>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</si>
  <si>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</si>
  <si>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</si>
  <si>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</si>
  <si>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</si>
  <si>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</si>
  <si>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</si>
  <si>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</si>
  <si>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</si>
  <si>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</si>
  <si>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</si>
  <si>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</si>
  <si>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</si>
  <si>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</si>
  <si>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</si>
  <si>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</si>
  <si>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</si>
  <si>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</si>
  <si>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</si>
  <si>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</si>
  <si>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</si>
  <si>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</si>
  <si>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</si>
  <si>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</si>
  <si>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</si>
  <si>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</si>
  <si>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</si>
  <si>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</si>
  <si>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</si>
  <si>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</si>
  <si>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</si>
  <si>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</si>
  <si>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</si>
  <si>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</si>
  <si>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</si>
  <si>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</si>
  <si>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</si>
  <si>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</si>
  <si>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</si>
  <si>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</si>
  <si>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</si>
  <si>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</si>
  <si>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</si>
  <si>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</si>
  <si>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</si>
  <si>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</si>
  <si>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</si>
  <si>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</si>
  <si>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</si>
  <si>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</si>
  <si>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</si>
  <si>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</si>
  <si>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</si>
  <si>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</si>
  <si>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</si>
  <si>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</si>
  <si>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</si>
  <si>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</si>
  <si>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</si>
  <si>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</si>
  <si>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</si>
  <si>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</si>
  <si>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</si>
  <si>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</si>
  <si>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</si>
  <si>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</si>
  <si>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</si>
  <si>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</si>
  <si>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</si>
  <si>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</si>
  <si>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</si>
  <si>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</si>
  <si>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</si>
  <si>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</si>
  <si>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</si>
  <si>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</si>
  <si>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</si>
  <si>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</si>
  <si>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</si>
  <si>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</si>
  <si>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</si>
  <si>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</si>
  <si>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</si>
  <si>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</si>
  <si>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</si>
  <si>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</si>
  <si>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</si>
  <si>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</si>
  <si>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</si>
  <si>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</si>
  <si>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</si>
  <si>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</si>
  <si>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</si>
  <si>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</si>
  <si>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</si>
  <si>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</si>
  <si>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</si>
  <si>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</si>
  <si>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</si>
  <si>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</si>
  <si>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</si>
  <si>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</si>
  <si>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</si>
  <si>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</si>
  <si>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</si>
  <si>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</si>
  <si>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</si>
  <si>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</si>
  <si>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</si>
  <si>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</si>
  <si>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</si>
  <si>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</si>
  <si>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</si>
  <si>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</si>
  <si>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</si>
  <si>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</si>
  <si>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</si>
  <si>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</si>
  <si>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</si>
  <si>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</si>
  <si>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</si>
  <si>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</si>
  <si>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</si>
  <si>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</si>
  <si>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</si>
  <si>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</si>
  <si>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</si>
  <si>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</si>
  <si>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</si>
  <si>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</si>
  <si>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</si>
  <si>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</si>
  <si>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</si>
  <si>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</si>
  <si>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</si>
  <si>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</si>
  <si>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</si>
  <si>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</si>
  <si>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</si>
  <si>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</si>
  <si>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</si>
  <si>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</si>
  <si>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</si>
  <si>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</si>
  <si>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</si>
  <si>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</si>
  <si>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</si>
  <si>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</si>
  <si>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</si>
  <si>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</si>
  <si>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</si>
  <si>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</si>
  <si>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</si>
  <si>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</si>
  <si>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</si>
  <si>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</si>
  <si>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</si>
  <si>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</si>
  <si>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</si>
  <si>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</si>
  <si>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</si>
  <si>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</si>
  <si>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</si>
  <si>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</si>
  <si>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</si>
  <si>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</si>
  <si>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</si>
  <si>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</si>
  <si>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</si>
  <si>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</si>
  <si>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</si>
  <si>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</si>
  <si>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</si>
  <si>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</si>
  <si>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</si>
  <si>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</si>
  <si>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</si>
  <si>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</si>
  <si>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</si>
  <si>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</si>
  <si>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</si>
  <si>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</si>
  <si>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</si>
  <si>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</si>
  <si>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</si>
  <si>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</si>
  <si>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</si>
  <si>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</si>
  <si>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</si>
  <si>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</si>
  <si>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</si>
  <si>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</si>
  <si>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</si>
  <si>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</si>
  <si>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</si>
  <si>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</si>
  <si>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</si>
  <si>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</si>
  <si>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</si>
  <si>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</si>
  <si>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</si>
  <si>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</si>
  <si>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</si>
  <si>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</si>
  <si>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</si>
  <si>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</si>
  <si>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</si>
  <si>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</si>
  <si>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</si>
  <si>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</si>
  <si>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</si>
  <si>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</si>
  <si>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</si>
  <si>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</si>
  <si>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</si>
  <si>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</si>
  <si>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</si>
  <si>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</si>
  <si>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</si>
  <si>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</si>
  <si>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</si>
  <si>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</si>
  <si>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</si>
  <si>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</si>
  <si>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</si>
  <si>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</si>
  <si>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</si>
  <si>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</si>
  <si>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</si>
  <si>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</si>
  <si>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</si>
  <si>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</si>
  <si>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</si>
  <si>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</si>
  <si>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</si>
  <si>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</si>
  <si>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</si>
  <si>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</si>
  <si>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</si>
  <si>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</si>
  <si>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</si>
  <si>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</si>
  <si>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</si>
  <si>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</si>
  <si>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</si>
  <si>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</si>
  <si>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</si>
  <si>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</si>
  <si>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</si>
  <si>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</si>
  <si>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</si>
  <si>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</si>
  <si>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</si>
  <si>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</si>
  <si>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</si>
  <si>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</si>
  <si>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</si>
  <si>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</si>
  <si>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</si>
  <si>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</si>
  <si>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</si>
  <si>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</si>
  <si>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</si>
  <si>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</si>
  <si>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</si>
  <si>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</si>
  <si>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</si>
  <si>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</si>
  <si>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</si>
  <si>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</si>
  <si>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</si>
  <si>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</si>
  <si>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</si>
  <si>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</si>
  <si>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</si>
  <si>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</si>
  <si>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</si>
  <si>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</si>
  <si>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</si>
  <si>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</si>
  <si>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</si>
  <si>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</si>
  <si>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</si>
  <si>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</si>
  <si>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</si>
  <si>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</si>
  <si>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</si>
  <si>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</si>
  <si>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</si>
  <si>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</si>
  <si>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</si>
  <si>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</si>
  <si>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</si>
  <si>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</si>
  <si>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</si>
  <si>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</si>
  <si>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</si>
  <si>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</si>
  <si>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</si>
  <si>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</si>
  <si>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</si>
  <si>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</si>
  <si>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</si>
  <si>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</si>
  <si>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</si>
  <si>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</si>
  <si>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</si>
  <si>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</si>
  <si>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</si>
  <si>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</si>
  <si>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</si>
  <si>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</si>
  <si>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</si>
  <si>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</si>
  <si>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</si>
  <si>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</si>
  <si>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</si>
  <si>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</si>
  <si>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</si>
  <si>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</si>
  <si>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</si>
  <si>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</si>
  <si>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</si>
  <si>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</si>
  <si>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</si>
  <si>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</si>
  <si>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</si>
  <si>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</si>
  <si>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</si>
  <si>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</si>
  <si>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</si>
  <si>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</si>
  <si>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</si>
  <si>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</si>
  <si>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</si>
  <si>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</si>
  <si>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</si>
  <si>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</si>
  <si>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</si>
  <si>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</si>
  <si>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</si>
  <si>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</si>
  <si>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</si>
  <si>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</si>
  <si>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</si>
  <si>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</si>
  <si>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</si>
  <si>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</si>
  <si>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</si>
  <si>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</si>
  <si>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</si>
  <si>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</si>
  <si>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</si>
  <si>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</si>
  <si>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</si>
  <si>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</si>
  <si>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</si>
  <si>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</si>
  <si>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</si>
  <si>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</si>
  <si>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</si>
  <si>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</si>
  <si>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</si>
  <si>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</si>
  <si>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</si>
  <si>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</si>
  <si>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</si>
  <si>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</si>
  <si>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</si>
  <si>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</si>
  <si>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</si>
  <si>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</si>
  <si>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</si>
  <si>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</si>
  <si>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</si>
  <si>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</si>
  <si>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</si>
  <si>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</si>
  <si>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</si>
  <si>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</si>
  <si>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</si>
  <si>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</si>
  <si>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</si>
  <si>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</si>
  <si>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</si>
  <si>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</si>
  <si>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</si>
  <si>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</si>
  <si>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</si>
  <si>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</si>
  <si>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</si>
  <si>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</si>
  <si>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</si>
  <si>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</si>
  <si>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</si>
  <si>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</si>
  <si>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</si>
  <si>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</si>
  <si>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</si>
  <si>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</si>
  <si>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</si>
  <si>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</si>
  <si>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</si>
  <si>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</si>
  <si>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</si>
  <si>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</si>
  <si>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</si>
  <si>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</si>
  <si>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</si>
  <si>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</si>
  <si>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</si>
  <si>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</si>
  <si>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</si>
  <si>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</si>
  <si>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</si>
  <si>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</si>
  <si>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</si>
  <si>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</si>
  <si>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</si>
  <si>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</si>
  <si>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</si>
  <si>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</si>
  <si>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</si>
  <si>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</si>
  <si>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</si>
  <si>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</si>
  <si>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</si>
  <si>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</si>
  <si>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</si>
  <si>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</si>
  <si>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</si>
  <si>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</si>
  <si>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</si>
  <si>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</si>
  <si>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</si>
  <si>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</si>
  <si>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</si>
  <si>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</si>
  <si>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</si>
  <si>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</si>
  <si>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</si>
  <si>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</si>
  <si>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</si>
  <si>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</si>
  <si>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</si>
  <si>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</si>
  <si>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</si>
  <si>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</si>
  <si>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</si>
  <si>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</si>
  <si>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</si>
  <si>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</si>
  <si>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</si>
  <si>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</si>
  <si>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</si>
  <si>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</si>
  <si>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</si>
  <si>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</si>
  <si>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</si>
  <si>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</si>
  <si>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</si>
  <si>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</si>
  <si>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</si>
  <si>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</si>
  <si>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</si>
  <si>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</si>
  <si>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</si>
  <si>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</si>
  <si>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</si>
  <si>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</si>
  <si>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</si>
  <si>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</si>
  <si>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</si>
  <si>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</si>
  <si>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</si>
  <si>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</si>
  <si>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</si>
  <si>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</si>
  <si>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</si>
  <si>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</si>
  <si>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</si>
  <si>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</si>
  <si>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</si>
  <si>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</si>
  <si>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</si>
  <si>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</si>
  <si>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</si>
  <si>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</si>
  <si>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</si>
  <si>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</si>
  <si>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</si>
  <si>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</si>
  <si>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</si>
  <si>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</si>
  <si>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</si>
  <si>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</si>
  <si>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</si>
  <si>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</si>
  <si>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</si>
  <si>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</si>
  <si>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</si>
  <si>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</si>
  <si>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</si>
  <si>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</si>
  <si>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</si>
  <si>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</si>
  <si>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</si>
  <si>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</si>
  <si>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</si>
  <si>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</si>
  <si>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</si>
  <si>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</si>
  <si>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</si>
  <si>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</si>
  <si>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</si>
  <si>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</si>
  <si>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</si>
  <si>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</si>
  <si>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</si>
  <si>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</si>
  <si>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</si>
  <si>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</si>
  <si>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</si>
  <si>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</si>
  <si>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</si>
  <si>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</si>
  <si>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</si>
  <si>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</si>
  <si>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</si>
  <si>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</si>
  <si>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</si>
  <si>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</si>
  <si>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</si>
  <si>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</si>
  <si>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</si>
  <si>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</si>
  <si>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</si>
  <si>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</si>
  <si>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</si>
  <si>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</si>
  <si>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</si>
  <si>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</si>
  <si>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</si>
  <si>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</si>
  <si>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</si>
  <si>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</si>
  <si>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</si>
  <si>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</si>
  <si>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</si>
  <si>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</si>
  <si>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</si>
  <si>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</si>
  <si>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</si>
  <si>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</si>
  <si>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</si>
  <si>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</si>
  <si>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</si>
  <si>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</si>
  <si>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</si>
  <si>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</si>
  <si>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</si>
  <si>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</si>
  <si>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</si>
  <si>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</si>
  <si>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</si>
  <si>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</si>
  <si>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</si>
  <si>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</si>
  <si>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</si>
  <si>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</si>
  <si>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</si>
  <si>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</si>
  <si>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</si>
  <si>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</si>
  <si>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</si>
  <si>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</si>
  <si>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</si>
  <si>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</si>
  <si>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</si>
  <si>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</si>
  <si>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</si>
  <si>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</si>
  <si>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</si>
  <si>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</si>
  <si>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</si>
  <si>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</si>
  <si>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</si>
  <si>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</si>
  <si>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</si>
  <si>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</si>
  <si>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</si>
  <si>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</si>
  <si>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</si>
  <si>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</si>
  <si>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</si>
  <si>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</si>
  <si>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</si>
  <si>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</si>
  <si>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</si>
  <si>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</si>
  <si>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</si>
  <si>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</si>
  <si>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</si>
  <si>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</si>
  <si>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</si>
  <si>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</si>
  <si>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</si>
  <si>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</si>
  <si>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</si>
  <si>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</si>
  <si>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</si>
  <si>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</si>
  <si>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</si>
  <si>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</si>
  <si>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</si>
  <si>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</si>
  <si>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</si>
  <si>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</si>
  <si>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</si>
  <si>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</si>
  <si>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</si>
  <si>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</si>
  <si>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</si>
  <si>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</si>
  <si>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</si>
  <si>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</si>
  <si>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</si>
  <si>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</si>
  <si>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</si>
  <si>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</si>
  <si>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</si>
  <si>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</si>
  <si>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</si>
  <si>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</si>
  <si>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</si>
  <si>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</si>
  <si>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</si>
  <si>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</si>
  <si>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</si>
  <si>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</si>
  <si>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</si>
  <si>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</si>
  <si>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</si>
  <si>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</si>
  <si>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</si>
  <si>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</si>
  <si>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</si>
  <si>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</si>
  <si>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</si>
  <si>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</si>
  <si>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</si>
  <si>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</si>
  <si>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</si>
  <si>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</si>
  <si>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</si>
  <si>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</si>
  <si>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</si>
  <si>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</si>
  <si>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</si>
  <si>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</si>
  <si>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</si>
  <si>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</si>
  <si>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</si>
  <si>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</si>
  <si>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</si>
  <si>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</si>
  <si>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</si>
  <si>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</si>
  <si>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</si>
  <si>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</si>
  <si>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</si>
  <si>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</si>
  <si>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</si>
  <si>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</si>
  <si>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</si>
  <si>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</si>
  <si>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</si>
  <si>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</si>
  <si>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</si>
  <si>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</si>
  <si>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</si>
  <si>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</si>
  <si>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</si>
  <si>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</si>
  <si>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</si>
  <si>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</si>
  <si>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</si>
  <si>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</si>
  <si>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</si>
  <si>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</si>
  <si>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</si>
  <si>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</si>
  <si>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</si>
  <si>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</si>
  <si>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</si>
  <si>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</si>
  <si>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</si>
  <si>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</si>
  <si>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</si>
  <si>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</si>
  <si>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</si>
  <si>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</si>
  <si>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</si>
  <si>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</si>
  <si>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</si>
  <si>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</si>
  <si>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</si>
  <si>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</si>
  <si>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</si>
  <si>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</si>
  <si>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</si>
  <si>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</si>
  <si>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</si>
  <si>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</si>
  <si>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</si>
  <si>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</si>
  <si>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</si>
  <si>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</si>
  <si>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</si>
  <si>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</si>
  <si>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</si>
  <si>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</si>
  <si>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</si>
  <si>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</si>
  <si>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</si>
  <si>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</si>
  <si>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</si>
  <si>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</si>
  <si>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</si>
  <si>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</si>
  <si>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</si>
  <si>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</si>
  <si>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</si>
  <si>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</si>
  <si>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</si>
  <si>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</si>
  <si>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</si>
  <si>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</si>
  <si>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</si>
  <si>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</si>
  <si>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</si>
  <si>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</si>
  <si>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</si>
  <si>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</si>
  <si>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</si>
  <si>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</si>
  <si>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</si>
  <si>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</si>
  <si>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</si>
  <si>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</si>
  <si>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</si>
  <si>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</si>
  <si>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</si>
  <si>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</si>
  <si>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</si>
  <si>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</si>
  <si>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</si>
  <si>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</si>
  <si>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</si>
  <si>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</si>
  <si>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</si>
  <si>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</si>
  <si>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</si>
  <si>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</si>
  <si>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</si>
  <si>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</si>
  <si>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</si>
  <si>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</si>
  <si>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</si>
  <si>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</si>
  <si>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</si>
  <si>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</si>
  <si>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</si>
  <si>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</si>
  <si>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</si>
  <si>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</si>
  <si>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</si>
  <si>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</si>
  <si>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</si>
  <si>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</si>
  <si>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</si>
  <si>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</si>
  <si>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</si>
  <si>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</si>
  <si>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</si>
  <si>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</si>
  <si>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</si>
  <si>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</si>
  <si>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</si>
  <si>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</si>
  <si>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</si>
  <si>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</si>
  <si>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</si>
  <si>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</si>
  <si>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</si>
  <si>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</si>
  <si>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</si>
  <si>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</si>
  <si>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</si>
  <si>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</si>
  <si>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</si>
  <si>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</si>
  <si>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</si>
  <si>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</si>
  <si>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</si>
  <si>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</si>
  <si>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</si>
  <si>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</si>
  <si>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</si>
  <si>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</si>
  <si>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</si>
  <si>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</si>
  <si>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</si>
  <si>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</si>
  <si>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</si>
  <si>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</si>
  <si>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</si>
  <si>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</si>
  <si>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</si>
  <si>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</si>
  <si>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</si>
  <si>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</si>
  <si>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</si>
  <si>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</si>
  <si>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</si>
  <si>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</si>
  <si>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</si>
  <si>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</si>
  <si>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</si>
  <si>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</si>
  <si>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</si>
  <si>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</si>
  <si>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</si>
  <si>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</si>
  <si>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</si>
  <si>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</si>
  <si>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</si>
  <si>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</si>
  <si>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</si>
  <si>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</si>
  <si>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</si>
  <si>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</si>
  <si>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</si>
  <si>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</si>
  <si>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</si>
  <si>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</si>
  <si>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</si>
  <si>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</si>
  <si>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</si>
  <si>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</si>
  <si>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</si>
  <si>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</si>
  <si>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</si>
  <si>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</si>
  <si>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</si>
  <si>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</si>
  <si>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</si>
  <si>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</si>
  <si>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</si>
  <si>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</si>
  <si>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</si>
  <si>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</si>
  <si>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</si>
  <si>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</si>
  <si>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</si>
  <si>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</si>
  <si>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</si>
  <si>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</si>
  <si>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</si>
  <si>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</si>
  <si>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</si>
  <si>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</si>
  <si>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</si>
  <si>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</si>
  <si>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</si>
  <si>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</si>
  <si>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</si>
  <si>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</si>
  <si>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</si>
  <si>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</si>
  <si>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</si>
  <si>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</si>
  <si>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</si>
  <si>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</si>
  <si>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</si>
  <si>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</si>
  <si>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</si>
  <si>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</si>
  <si>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</si>
  <si>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</si>
  <si>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</si>
  <si>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</si>
  <si>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</si>
  <si>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</si>
  <si>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</si>
  <si>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</si>
  <si>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</si>
  <si>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</si>
  <si>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</si>
  <si>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</si>
  <si>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</si>
  <si>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</si>
  <si>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</si>
  <si>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</si>
  <si>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</si>
  <si>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</si>
  <si>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</si>
  <si>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</si>
  <si>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</si>
  <si>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</si>
  <si>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</si>
  <si>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</si>
  <si>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</si>
  <si>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</si>
  <si>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</si>
  <si>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</si>
  <si>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</si>
  <si>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</si>
  <si>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</si>
  <si>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</si>
  <si>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</si>
  <si>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</si>
  <si>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</si>
  <si>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</si>
  <si>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</si>
  <si>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</si>
  <si>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</si>
  <si>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</si>
  <si>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</si>
  <si>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</si>
  <si>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</si>
  <si>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</si>
  <si>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</si>
  <si>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</si>
  <si>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</si>
  <si>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</si>
  <si>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</si>
  <si>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</si>
  <si>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</si>
  <si>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</si>
  <si>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</si>
  <si>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</si>
  <si>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</si>
  <si>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</si>
  <si>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</si>
  <si>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</si>
  <si>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</si>
  <si>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</si>
  <si>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</si>
  <si>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</si>
  <si>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</si>
  <si>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</si>
  <si>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</si>
  <si>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</si>
  <si>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</si>
  <si>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</si>
  <si>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</si>
  <si>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</si>
  <si>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</si>
  <si>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</si>
  <si>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</si>
  <si>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</si>
  <si>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</si>
  <si>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</si>
  <si>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</si>
  <si>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</si>
  <si>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</si>
  <si>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</si>
  <si>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</si>
  <si>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</si>
  <si>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</si>
  <si>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</si>
  <si>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</si>
  <si>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</si>
  <si>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</si>
  <si>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</si>
  <si>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</si>
  <si>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</si>
  <si>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</si>
  <si>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</si>
  <si>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</si>
  <si>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</si>
  <si>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</si>
  <si>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</si>
  <si>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</si>
  <si>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</si>
  <si>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</si>
  <si>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</si>
  <si>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</si>
  <si>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</si>
  <si>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</si>
  <si>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</si>
  <si>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</si>
  <si>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</si>
  <si>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</si>
  <si>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</si>
  <si>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</si>
  <si>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</si>
  <si>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</si>
  <si>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</si>
  <si>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</si>
  <si>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</si>
  <si>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</si>
  <si>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</si>
  <si>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</si>
  <si>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</si>
  <si>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</si>
  <si>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</si>
  <si>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</si>
  <si>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</si>
  <si>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</si>
  <si>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</si>
  <si>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</si>
  <si>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</si>
  <si>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</si>
  <si>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</si>
  <si>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</si>
  <si>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</si>
  <si>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</si>
  <si>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</si>
  <si>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</si>
  <si>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</si>
  <si>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</si>
  <si>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</si>
  <si>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</si>
  <si>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</si>
  <si>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</si>
  <si>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</si>
  <si>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</si>
  <si>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</si>
  <si>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</si>
  <si>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</si>
  <si>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</si>
  <si>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</si>
  <si>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</si>
  <si>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</si>
  <si>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</si>
  <si>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</si>
  <si>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</si>
  <si>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</si>
  <si>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</si>
  <si>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</si>
  <si>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</si>
  <si>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</si>
  <si>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</si>
  <si>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</si>
  <si>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</si>
  <si>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</si>
  <si>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</si>
  <si>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</si>
  <si>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</si>
  <si>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</si>
  <si>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</si>
  <si>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</si>
  <si>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</si>
  <si>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</si>
  <si>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</si>
  <si>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</si>
  <si>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</si>
  <si>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</si>
  <si>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</si>
  <si>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</si>
  <si>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</si>
  <si>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</si>
  <si>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</si>
  <si>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</si>
  <si>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</si>
  <si>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</si>
  <si>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</si>
  <si>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</si>
  <si>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</si>
  <si>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</si>
  <si>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</si>
  <si>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</si>
  <si>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</si>
  <si>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</si>
  <si>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</si>
  <si>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</si>
  <si>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</si>
  <si>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</si>
  <si>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</si>
  <si>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</si>
  <si>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</si>
  <si>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</si>
  <si>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</si>
  <si>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</si>
  <si>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</si>
  <si>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</si>
  <si>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</si>
  <si>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</si>
  <si>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</si>
  <si>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</si>
  <si>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</si>
  <si>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</si>
  <si>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</si>
  <si>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</si>
  <si>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</si>
  <si>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</si>
  <si>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</si>
  <si>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</si>
  <si>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</si>
  <si>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</si>
  <si>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</si>
  <si>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</si>
  <si>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</si>
  <si>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</si>
  <si>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</si>
  <si>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</si>
  <si>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</si>
  <si>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</si>
  <si>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</si>
  <si>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</si>
  <si>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</si>
  <si>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</si>
  <si>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</si>
  <si>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</si>
  <si>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</si>
  <si>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</si>
  <si>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</si>
  <si>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</si>
  <si>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</si>
  <si>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</si>
  <si>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</si>
  <si>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</si>
  <si>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</si>
  <si>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</si>
  <si>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</si>
  <si>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</si>
  <si>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</si>
  <si>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</si>
  <si>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</si>
  <si>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</si>
  <si>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</si>
  <si>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</si>
  <si>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</si>
  <si>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</si>
  <si>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</si>
  <si>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</si>
  <si>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</si>
  <si>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</si>
  <si>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</si>
  <si>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</si>
  <si>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</si>
  <si>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</si>
  <si>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</si>
  <si>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</si>
  <si>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</si>
  <si>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</si>
  <si>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</si>
  <si>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</si>
  <si>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</si>
  <si>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</si>
  <si>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</si>
  <si>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</si>
  <si>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</si>
  <si>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</si>
  <si>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</si>
  <si>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</si>
  <si>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</si>
  <si>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</si>
  <si>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</si>
  <si>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</si>
  <si>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</si>
  <si>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</si>
  <si>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</si>
  <si>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</si>
  <si>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</si>
  <si>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</si>
  <si>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</si>
  <si>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</si>
  <si>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</si>
  <si>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</si>
  <si>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</si>
  <si>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</si>
  <si>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</si>
  <si>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</si>
  <si>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</si>
  <si>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</si>
  <si>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</si>
  <si>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</si>
  <si>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</si>
  <si>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</si>
  <si>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</si>
  <si>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</si>
  <si>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</si>
  <si>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</si>
  <si>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</si>
  <si>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</si>
  <si>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</si>
  <si>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</si>
  <si>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</si>
  <si>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</si>
  <si>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</si>
  <si>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</si>
  <si>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</si>
  <si>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</si>
  <si>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</si>
  <si>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</si>
  <si>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</si>
  <si>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</si>
  <si>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</si>
  <si>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</si>
  <si>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</si>
  <si>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</si>
  <si>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</si>
  <si>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</si>
  <si>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</si>
  <si>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</si>
  <si>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</si>
  <si>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</si>
  <si>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</si>
  <si>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</si>
  <si>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</si>
  <si>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</si>
  <si>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</si>
  <si>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</si>
  <si>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</si>
  <si>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</si>
  <si>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</si>
  <si>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</si>
  <si>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</si>
  <si>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</si>
  <si>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</si>
  <si>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</si>
  <si>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</si>
  <si>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</si>
  <si>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</si>
  <si>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</si>
  <si>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</si>
  <si>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</si>
  <si>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</si>
  <si>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</si>
  <si>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</si>
  <si>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</si>
  <si>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</si>
  <si>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</si>
  <si>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</si>
  <si>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</si>
  <si>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</si>
  <si>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</si>
  <si>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</si>
  <si>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</si>
  <si>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</si>
  <si>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</si>
  <si>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</si>
  <si>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</si>
  <si>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</si>
  <si>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</si>
  <si>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</si>
  <si>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</si>
  <si>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</si>
  <si>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</si>
  <si>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</si>
  <si>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</si>
  <si>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</si>
  <si>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</si>
  <si>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</si>
  <si>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</si>
  <si>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</si>
  <si>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</si>
  <si>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</si>
  <si>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</si>
  <si>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</si>
  <si>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</si>
  <si>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</si>
  <si>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</si>
  <si>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</si>
  <si>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</si>
  <si>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</si>
  <si>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</si>
  <si>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</si>
  <si>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</si>
  <si>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</si>
  <si>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</si>
  <si>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</si>
  <si>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</si>
  <si>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</si>
  <si>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</si>
  <si>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</si>
  <si>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</si>
  <si>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</si>
  <si>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</si>
  <si>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</si>
  <si>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</si>
  <si>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</si>
  <si>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</si>
  <si>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</si>
  <si>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</si>
  <si>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</si>
  <si>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</si>
  <si>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</si>
  <si>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</si>
  <si>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</si>
  <si>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</si>
  <si>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</si>
  <si>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</si>
  <si>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</si>
  <si>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</si>
  <si>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</si>
  <si>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</si>
  <si>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</si>
  <si>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</si>
  <si>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</si>
  <si>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</si>
  <si>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</si>
  <si>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</si>
  <si>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</si>
  <si>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</si>
  <si>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</si>
  <si>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</si>
  <si>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</si>
  <si>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</si>
  <si>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</si>
  <si>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</si>
  <si>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</si>
  <si>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</si>
  <si>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</si>
  <si>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</si>
  <si>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</si>
  <si>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</si>
  <si>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</si>
  <si>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</si>
  <si>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</si>
  <si>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</si>
  <si>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</si>
  <si>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</si>
  <si>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</si>
  <si>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</si>
  <si>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</si>
  <si>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</si>
  <si>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</si>
  <si>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</si>
  <si>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</si>
  <si>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</si>
  <si>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</si>
  <si>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</si>
  <si>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</si>
  <si>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</si>
  <si>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</si>
  <si>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</si>
  <si>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</si>
  <si>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</si>
  <si>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</si>
  <si>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</si>
  <si>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</si>
  <si>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</si>
  <si>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</si>
  <si>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</si>
  <si>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</si>
  <si>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</si>
  <si>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</si>
  <si>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</si>
  <si>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</si>
  <si>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</si>
  <si>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</si>
  <si>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</si>
  <si>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</si>
  <si>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</si>
  <si>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</si>
  <si>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</si>
  <si>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</si>
  <si>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</si>
  <si>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</si>
  <si>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</si>
  <si>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</si>
  <si>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</si>
  <si>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</si>
  <si>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</si>
  <si>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</si>
  <si>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</si>
  <si>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</si>
  <si>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</si>
  <si>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</si>
  <si>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</si>
  <si>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</si>
  <si>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</si>
  <si>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</si>
  <si>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</si>
  <si>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</si>
  <si>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</si>
  <si>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</si>
  <si>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</si>
  <si>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</si>
  <si>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</si>
  <si>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</si>
  <si>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</si>
  <si>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</si>
  <si>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</si>
  <si>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</si>
  <si>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</si>
  <si>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</si>
  <si>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</si>
  <si>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</si>
  <si>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</si>
  <si>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</si>
  <si>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</si>
  <si>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</si>
  <si>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</si>
  <si>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</si>
  <si>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</si>
  <si>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</si>
  <si>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</si>
  <si>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</si>
  <si>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</si>
  <si>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</si>
  <si>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</si>
  <si>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</si>
  <si>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</si>
  <si>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</si>
  <si>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</si>
  <si>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</si>
  <si>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</si>
  <si>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</si>
  <si>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</si>
  <si>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</si>
  <si>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</si>
  <si>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</si>
  <si>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</si>
  <si>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</si>
  <si>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</si>
  <si>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</si>
  <si>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</si>
  <si>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</si>
  <si>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</si>
  <si>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</si>
  <si>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</si>
  <si>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</si>
  <si>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</si>
  <si>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</si>
  <si>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</si>
  <si>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</si>
  <si>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</si>
  <si>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</si>
  <si>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</si>
  <si>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</si>
  <si>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</si>
  <si>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</si>
  <si>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</si>
  <si>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</si>
  <si>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</si>
  <si>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</si>
  <si>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</si>
  <si>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</si>
  <si>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</si>
  <si>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</si>
  <si>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</si>
  <si>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</si>
  <si>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</si>
  <si>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</si>
  <si>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</si>
  <si>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</si>
  <si>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</si>
  <si>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</si>
  <si>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</si>
  <si>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</si>
  <si>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</si>
  <si>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</si>
  <si>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</si>
  <si>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</si>
  <si>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</si>
  <si>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</si>
  <si>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</si>
  <si>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</si>
  <si>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</si>
  <si>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</si>
  <si>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</si>
  <si>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</si>
  <si>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</si>
  <si>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</si>
  <si>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</si>
  <si>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</si>
  <si>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</si>
  <si>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</si>
  <si>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</si>
  <si>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</si>
  <si>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</si>
  <si>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</si>
  <si>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</si>
  <si>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</si>
  <si>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</si>
  <si>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</si>
  <si>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</si>
  <si>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</si>
  <si>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</si>
  <si>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</si>
  <si>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</si>
  <si>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</si>
  <si>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</si>
  <si>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</si>
  <si>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</si>
  <si>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</si>
  <si>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</si>
  <si>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</si>
  <si>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</si>
  <si>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</si>
  <si>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</si>
  <si>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</si>
  <si>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</si>
  <si>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</si>
  <si>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</si>
  <si>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</si>
  <si>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</si>
  <si>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</si>
  <si>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</si>
  <si>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</si>
  <si>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</si>
  <si>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</si>
  <si>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</si>
  <si>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</si>
  <si>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</si>
  <si>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</si>
  <si>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</si>
  <si>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</si>
  <si>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</si>
  <si>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</si>
  <si>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</si>
  <si>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</si>
  <si>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</si>
  <si>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</si>
  <si>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</si>
  <si>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</si>
  <si>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</si>
  <si>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</si>
  <si>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</si>
  <si>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</si>
  <si>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</si>
  <si>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</si>
  <si>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</si>
  <si>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</si>
  <si>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</si>
  <si>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</si>
  <si>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</si>
  <si>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</si>
  <si>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</si>
  <si>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</si>
  <si>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</si>
  <si>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</si>
  <si>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</si>
  <si>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</si>
  <si>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</si>
  <si>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</si>
  <si>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</si>
  <si>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</si>
  <si>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</si>
  <si>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</si>
  <si>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</si>
  <si>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</si>
  <si>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</si>
  <si>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</si>
  <si>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</si>
  <si>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</si>
  <si>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</si>
  <si>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</si>
  <si>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</si>
  <si>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</si>
  <si>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</si>
  <si>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</si>
  <si>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</si>
  <si>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</si>
  <si>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</si>
  <si>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</si>
  <si>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</si>
  <si>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</si>
  <si>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</si>
  <si>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</si>
  <si>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</si>
  <si>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</si>
  <si>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</si>
  <si>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</si>
  <si>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</si>
  <si>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</si>
  <si>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</si>
  <si>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</si>
  <si>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</si>
  <si>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</si>
  <si>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</si>
  <si>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</si>
  <si>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</si>
  <si>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</si>
  <si>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</si>
  <si>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</si>
  <si>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</si>
  <si>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</si>
  <si>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</si>
  <si>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</si>
  <si>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</si>
  <si>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</si>
  <si>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</si>
  <si>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</si>
  <si>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</si>
  <si>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</si>
  <si>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</si>
  <si>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</si>
  <si>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</si>
  <si>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</si>
  <si>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</si>
  <si>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</si>
  <si>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</si>
  <si>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</si>
  <si>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</si>
  <si>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</si>
  <si>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</si>
  <si>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</si>
  <si>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</si>
  <si>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</si>
  <si>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</si>
  <si>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</si>
  <si>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</si>
  <si>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</si>
  <si>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</si>
  <si>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</si>
  <si>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</si>
  <si>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</si>
  <si>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</si>
  <si>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</si>
  <si>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</si>
  <si>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</si>
  <si>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</si>
  <si>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</si>
  <si>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</si>
  <si>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</si>
  <si>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</si>
  <si>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</si>
  <si>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</si>
  <si>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</si>
  <si>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</si>
  <si>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</si>
  <si>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</si>
  <si>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</si>
  <si>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</si>
  <si>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</si>
  <si>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</si>
  <si>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</si>
  <si>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</si>
  <si>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</si>
  <si>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</si>
  <si>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</si>
  <si>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</si>
  <si>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</si>
  <si>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</si>
  <si>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</si>
  <si>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</si>
  <si>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</si>
  <si>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</si>
  <si>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</si>
  <si>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</si>
  <si>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</si>
  <si>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</si>
  <si>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</si>
  <si>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</si>
  <si>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</si>
  <si>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</si>
  <si>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</si>
  <si>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</si>
  <si>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</si>
  <si>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</si>
  <si>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</si>
  <si>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</si>
  <si>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</si>
  <si>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</si>
  <si>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</si>
  <si>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</si>
  <si>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</si>
  <si>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</si>
  <si>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</si>
  <si>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</si>
  <si>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</si>
  <si>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</si>
  <si>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</si>
  <si>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</si>
  <si>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</si>
  <si>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</si>
  <si>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</si>
  <si>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</si>
  <si>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</si>
  <si>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</si>
  <si>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</si>
  <si>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</si>
  <si>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</si>
  <si>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</si>
  <si>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</si>
  <si>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</si>
  <si>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</si>
  <si>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</si>
  <si>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</si>
  <si>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</si>
  <si>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</si>
  <si>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</si>
  <si>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</si>
  <si>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</si>
  <si>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</si>
  <si>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</si>
  <si>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</si>
  <si>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</si>
  <si>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</si>
  <si>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</si>
  <si>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</si>
  <si>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</si>
  <si>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</si>
  <si>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</si>
  <si>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</si>
  <si>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</si>
  <si>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</si>
  <si>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</si>
  <si>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</si>
  <si>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</si>
  <si>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</si>
  <si>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</si>
  <si>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</si>
  <si>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</si>
  <si>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</si>
  <si>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</si>
  <si>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</si>
  <si>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</si>
  <si>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</si>
  <si>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</si>
  <si>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</si>
  <si>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</si>
  <si>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</si>
  <si>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</si>
  <si>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</si>
  <si>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</si>
  <si>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</si>
  <si>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</si>
  <si>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</si>
  <si>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</si>
  <si>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</si>
  <si>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</si>
  <si>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</si>
  <si>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</si>
  <si>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</si>
  <si>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</si>
  <si>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</si>
  <si>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</si>
  <si>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</si>
  <si>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</si>
  <si>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</si>
  <si>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</si>
  <si>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</si>
  <si>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</si>
  <si>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</si>
  <si>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</si>
  <si>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</si>
  <si>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</si>
  <si>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</si>
  <si>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</si>
  <si>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</si>
  <si>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</si>
  <si>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</si>
  <si>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</si>
  <si>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</si>
  <si>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</si>
  <si>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</si>
  <si>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</si>
  <si>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</si>
  <si>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</si>
  <si>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</si>
  <si>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</si>
  <si>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</si>
  <si>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</si>
  <si>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</si>
  <si>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</si>
  <si>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</si>
  <si>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</si>
  <si>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</si>
  <si>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</si>
  <si>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</si>
  <si>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</si>
  <si>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</si>
  <si>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</si>
  <si>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</si>
  <si>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</si>
  <si>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</si>
  <si>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</si>
  <si>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</si>
  <si>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</si>
  <si>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</si>
  <si>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</si>
  <si>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</si>
  <si>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</si>
  <si>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</si>
  <si>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</si>
  <si>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</si>
  <si>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</si>
  <si>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</si>
  <si>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</si>
  <si>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</si>
  <si>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</si>
  <si>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</si>
  <si>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</si>
  <si>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</si>
  <si>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</si>
  <si>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</si>
  <si>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</si>
  <si>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</si>
  <si>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</si>
  <si>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</si>
  <si>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</si>
  <si>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</si>
  <si>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</si>
  <si>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</si>
  <si>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</si>
  <si>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</si>
  <si>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</si>
  <si>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</si>
  <si>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</si>
  <si>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</si>
  <si>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</si>
  <si>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</si>
  <si>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</si>
  <si>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</si>
  <si>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</si>
  <si>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</si>
  <si>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</si>
  <si>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</si>
  <si>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</si>
  <si>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</si>
  <si>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</si>
  <si>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</si>
  <si>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</si>
  <si>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</si>
  <si>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</si>
  <si>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</si>
  <si>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</si>
  <si>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</si>
  <si>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</si>
  <si>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</si>
  <si>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</si>
  <si>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</si>
  <si>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</si>
  <si>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</si>
  <si>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</si>
  <si>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</si>
  <si>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</si>
  <si>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</si>
  <si>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</si>
  <si>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</si>
  <si>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</si>
  <si>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</si>
  <si>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</si>
  <si>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</si>
  <si>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</si>
  <si>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</si>
  <si>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</si>
  <si>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</si>
  <si>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</si>
  <si>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</si>
  <si>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</si>
  <si>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</si>
  <si>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</si>
  <si>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</si>
  <si>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</si>
  <si>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</si>
  <si>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</si>
  <si>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</si>
  <si>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</si>
  <si>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</si>
  <si>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</si>
  <si>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</si>
  <si>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</si>
  <si>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</si>
  <si>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</si>
  <si>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</si>
  <si>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</si>
  <si>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</si>
  <si>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</si>
  <si>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</si>
  <si>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</si>
  <si>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</si>
  <si>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</si>
  <si>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</si>
  <si>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</si>
  <si>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</si>
  <si>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</si>
  <si>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</si>
  <si>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</si>
  <si>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</si>
  <si>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</si>
  <si>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</si>
  <si>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</si>
  <si>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</si>
  <si>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</si>
  <si>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</si>
  <si>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</si>
  <si>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</si>
  <si>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</si>
  <si>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</si>
  <si>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</si>
  <si>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</si>
  <si>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</si>
  <si>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</si>
  <si>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</si>
  <si>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</si>
  <si>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</si>
  <si>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</si>
  <si>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</si>
  <si>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</si>
  <si>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</si>
  <si>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</si>
  <si>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</si>
  <si>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</si>
  <si>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</si>
  <si>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</si>
  <si>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</si>
  <si>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</si>
  <si>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</si>
  <si>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</si>
  <si>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</si>
  <si>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</si>
  <si>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</si>
  <si>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</si>
  <si>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</si>
  <si>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</si>
  <si>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</si>
  <si>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</si>
  <si>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</si>
  <si>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</si>
  <si>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</si>
  <si>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</si>
  <si>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</si>
  <si>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</si>
  <si>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</si>
  <si>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</si>
  <si>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</si>
  <si>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</si>
  <si>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</si>
  <si>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</si>
  <si>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</si>
  <si>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</si>
  <si>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</si>
  <si>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</si>
  <si>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</si>
  <si>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</si>
  <si>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</si>
  <si>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</si>
  <si>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</si>
  <si>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</si>
  <si>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</si>
  <si>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</si>
  <si>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</si>
  <si>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</si>
  <si>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</si>
  <si>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</si>
  <si>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</si>
  <si>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</si>
  <si>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</si>
  <si>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</si>
  <si>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</si>
  <si>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</si>
  <si>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</si>
  <si>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</si>
  <si>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</si>
  <si>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</si>
  <si>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</si>
  <si>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</si>
  <si>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</si>
  <si>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</si>
  <si>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</si>
  <si>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</si>
  <si>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</si>
  <si>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</si>
  <si>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</si>
  <si>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</si>
  <si>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</si>
  <si>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</si>
  <si>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</si>
  <si>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</si>
  <si>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</si>
  <si>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</si>
  <si>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</si>
  <si>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</si>
  <si>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</si>
  <si>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</si>
  <si>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</si>
  <si>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</si>
  <si>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</si>
  <si>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</si>
  <si>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</si>
  <si>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</si>
  <si>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</si>
  <si>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</si>
  <si>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</si>
  <si>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</si>
  <si>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</si>
  <si>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</si>
  <si>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</si>
  <si>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</si>
  <si>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</si>
  <si>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</si>
  <si>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</si>
  <si>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</si>
  <si>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</si>
  <si>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</si>
  <si>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</si>
  <si>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</si>
  <si>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</si>
  <si>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</si>
  <si>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</si>
  <si>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</si>
  <si>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</si>
  <si>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</si>
  <si>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</si>
  <si>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</si>
  <si>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</si>
  <si>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</si>
  <si>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</si>
  <si>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</si>
  <si>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</si>
  <si>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</si>
  <si>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</si>
  <si>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</si>
  <si>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</si>
  <si>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</si>
  <si>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</si>
  <si>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</si>
  <si>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</si>
  <si>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</si>
  <si>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</si>
  <si>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</si>
  <si>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</si>
  <si>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</si>
  <si>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</si>
  <si>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</si>
  <si>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</si>
  <si>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</si>
  <si>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</si>
  <si>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</si>
  <si>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</si>
  <si>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</si>
  <si>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</si>
  <si>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</si>
  <si>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</si>
  <si>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</si>
  <si>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</si>
  <si>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</si>
  <si>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</si>
  <si>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</si>
  <si>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</si>
  <si>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</si>
  <si>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</si>
  <si>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</si>
  <si>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</si>
  <si>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</si>
  <si>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</si>
  <si>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</si>
  <si>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</si>
  <si>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</si>
  <si>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</si>
  <si>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</si>
  <si>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</si>
  <si>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</si>
  <si>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</si>
  <si>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</si>
  <si>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</si>
  <si>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</si>
  <si>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</si>
  <si>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</si>
  <si>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</si>
  <si>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</si>
  <si>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</si>
  <si>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</si>
  <si>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</si>
  <si>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</si>
  <si>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</si>
  <si>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</si>
  <si>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</si>
  <si>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</si>
  <si>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</si>
  <si>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</si>
  <si>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</si>
  <si>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</si>
  <si>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</si>
  <si>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</si>
  <si>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</si>
  <si>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</si>
  <si>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</si>
  <si>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</si>
  <si>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</si>
  <si>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</si>
  <si>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</si>
  <si>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</si>
  <si>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</si>
  <si>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</si>
  <si>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</si>
  <si>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</si>
  <si>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</si>
  <si>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</si>
  <si>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</si>
  <si>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</si>
  <si>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</si>
  <si>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</si>
  <si>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</si>
  <si>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</si>
  <si>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</si>
  <si>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</si>
  <si>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</si>
  <si>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</si>
  <si>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</si>
  <si>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</si>
  <si>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</si>
  <si>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</si>
  <si>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</si>
  <si>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</si>
  <si>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</si>
  <si>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</si>
  <si>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</si>
  <si>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</si>
  <si>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</si>
  <si>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</si>
  <si>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</si>
  <si>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</si>
  <si>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</si>
  <si>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</si>
  <si>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</si>
  <si>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</si>
  <si>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</si>
  <si>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</si>
  <si>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</si>
  <si>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</si>
  <si>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</si>
  <si>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</si>
  <si>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</si>
  <si>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</si>
  <si>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</si>
  <si>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</si>
  <si>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</si>
  <si>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</si>
  <si>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</si>
  <si>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</si>
  <si>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</si>
  <si>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</si>
  <si>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</si>
  <si>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</si>
  <si>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</si>
  <si>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</si>
  <si>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</si>
  <si>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</si>
  <si>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</si>
  <si>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</si>
  <si>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</si>
  <si>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</si>
  <si>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</si>
  <si>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</si>
  <si>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</si>
  <si>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</si>
  <si>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</si>
  <si>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</si>
  <si>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</si>
  <si>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</si>
  <si>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</si>
  <si>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</si>
  <si>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</si>
  <si>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</si>
  <si>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</si>
  <si>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</si>
  <si>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</si>
  <si>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</si>
  <si>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</si>
  <si>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</si>
  <si>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</si>
  <si>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</si>
  <si>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</si>
  <si>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</si>
  <si>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</si>
  <si>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</si>
  <si>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</si>
  <si>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</si>
  <si>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</si>
  <si>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</si>
  <si>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</si>
  <si>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</si>
  <si>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</si>
  <si>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</si>
  <si>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</si>
  <si>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</si>
  <si>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</si>
  <si>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</si>
  <si>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</si>
  <si>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</si>
  <si>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</si>
  <si>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</si>
  <si>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</si>
  <si>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</si>
  <si>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</si>
  <si>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</si>
  <si>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</si>
  <si>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</si>
  <si>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</si>
  <si>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</si>
  <si>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</si>
  <si>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</si>
  <si>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</si>
  <si>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</si>
  <si>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</si>
  <si>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</si>
  <si>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</si>
  <si>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</si>
  <si>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</si>
  <si>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</si>
  <si>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</si>
  <si>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</si>
  <si>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</si>
  <si>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</si>
  <si>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</si>
  <si>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</si>
  <si>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</si>
  <si>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</si>
  <si>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</si>
  <si>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</si>
  <si>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</si>
  <si>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</si>
  <si>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</si>
  <si>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</si>
  <si>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</si>
  <si>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</si>
  <si>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</si>
  <si>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</si>
  <si>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</si>
  <si>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</si>
  <si>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</si>
  <si>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</si>
  <si>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</si>
  <si>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</si>
  <si>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</si>
  <si>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</si>
  <si>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</si>
  <si>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</si>
  <si>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</si>
  <si>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</si>
  <si>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</si>
  <si>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</si>
  <si>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</si>
  <si>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</si>
  <si>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</si>
  <si>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</si>
  <si>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</si>
  <si>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</si>
  <si>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</si>
  <si>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</si>
  <si>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</si>
  <si>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</si>
  <si>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</si>
  <si>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</si>
  <si>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</si>
  <si>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</si>
  <si>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</si>
  <si>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</si>
  <si>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</si>
  <si>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</si>
  <si>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</si>
  <si>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</si>
  <si>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</si>
  <si>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</si>
  <si>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</si>
  <si>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</si>
  <si>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</si>
  <si>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</si>
  <si>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</si>
  <si>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</si>
  <si>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</si>
  <si>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</si>
  <si>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</si>
  <si>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</si>
  <si>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</si>
  <si>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</si>
  <si>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</si>
  <si>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</si>
  <si>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</si>
  <si>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</si>
  <si>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</si>
  <si>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</si>
  <si>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</si>
  <si>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</si>
  <si>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</si>
  <si>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</si>
  <si>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</si>
  <si>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</si>
  <si>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</si>
  <si>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</si>
  <si>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</si>
  <si>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</si>
  <si>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</si>
  <si>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</si>
  <si>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</si>
  <si>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</si>
  <si>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</si>
  <si>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</si>
  <si>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</si>
  <si>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</si>
  <si>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</si>
  <si>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</si>
  <si>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</si>
  <si>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</si>
  <si>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</si>
  <si>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</si>
  <si>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</si>
  <si>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</si>
  <si>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</si>
  <si>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</si>
  <si>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</si>
  <si>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</si>
  <si>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</si>
  <si>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</si>
  <si>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</si>
  <si>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</si>
  <si>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</si>
  <si>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</si>
  <si>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</si>
  <si>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</si>
  <si>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</si>
  <si>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</si>
  <si>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</si>
  <si>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</si>
  <si>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</si>
  <si>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</si>
  <si>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</si>
  <si>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</si>
  <si>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</si>
  <si>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</si>
  <si>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</si>
  <si>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</si>
  <si>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</si>
  <si>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</si>
  <si>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</si>
  <si>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</si>
  <si>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</si>
  <si>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</si>
  <si>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</si>
  <si>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</si>
  <si>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</si>
  <si>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</si>
  <si>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</si>
  <si>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</si>
  <si>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</si>
  <si>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</si>
  <si>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</si>
  <si>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</si>
  <si>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</si>
  <si>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</si>
  <si>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</si>
  <si>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</si>
  <si>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</si>
  <si>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</si>
  <si>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</si>
  <si>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</si>
  <si>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</si>
  <si>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</si>
  <si>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</si>
  <si>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</si>
  <si>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</si>
  <si>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</si>
  <si>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</si>
  <si>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</si>
  <si>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</si>
  <si>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</si>
  <si>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</si>
  <si>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</si>
  <si>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</si>
  <si>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</si>
  <si>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</si>
  <si>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</si>
  <si>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</si>
  <si>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</si>
  <si>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</si>
  <si>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</si>
  <si>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</si>
  <si>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</si>
  <si>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</si>
  <si>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</si>
  <si>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</si>
  <si>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</si>
  <si>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</si>
  <si>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</si>
  <si>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</si>
  <si>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</si>
  <si>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</si>
  <si>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</si>
  <si>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</si>
  <si>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</si>
  <si>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</si>
  <si>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</si>
  <si>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</si>
  <si>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</si>
  <si>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</si>
  <si>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</si>
  <si>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</si>
  <si>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</si>
  <si>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</si>
  <si>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</si>
  <si>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</si>
  <si>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</si>
  <si>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</si>
  <si>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</si>
  <si>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</si>
  <si>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</si>
  <si>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</si>
  <si>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</si>
  <si>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</si>
  <si>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</si>
  <si>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</si>
  <si>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</si>
  <si>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</si>
  <si>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</si>
  <si>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</si>
  <si>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</si>
  <si>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</si>
  <si>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</si>
  <si>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</si>
  <si>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</si>
  <si>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</si>
  <si>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</si>
  <si>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</si>
  <si>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</si>
  <si>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</si>
  <si>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</si>
  <si>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</si>
  <si>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</si>
  <si>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</si>
  <si>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</si>
  <si>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</si>
  <si>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</si>
  <si>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</si>
  <si>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</si>
  <si>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</si>
  <si>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</si>
  <si>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</si>
  <si>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</si>
  <si>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</si>
  <si>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</si>
  <si>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</si>
  <si>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</si>
  <si>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</si>
  <si>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</si>
  <si>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</si>
  <si>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</si>
  <si>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</si>
  <si>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</si>
  <si>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</si>
  <si>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</si>
  <si>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</si>
  <si>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</si>
  <si>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</si>
  <si>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</si>
  <si>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</si>
  <si>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</si>
  <si>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</si>
  <si>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</si>
  <si>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</si>
  <si>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</si>
  <si>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</si>
  <si>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</si>
  <si>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</si>
  <si>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</si>
  <si>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</si>
  <si>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</si>
  <si>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</si>
  <si>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</si>
  <si>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</si>
  <si>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</si>
  <si>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</si>
  <si>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</si>
  <si>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</si>
  <si>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</si>
  <si>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</si>
  <si>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</si>
  <si>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</si>
  <si>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</si>
  <si>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</si>
  <si>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</si>
  <si>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</si>
  <si>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</si>
  <si>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</si>
  <si>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</si>
  <si>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</si>
  <si>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</si>
  <si>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</si>
  <si>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</si>
  <si>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</si>
  <si>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</si>
  <si>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</si>
  <si>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</si>
  <si>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</si>
  <si>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</si>
  <si>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</si>
  <si>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</si>
  <si>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</si>
  <si>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</si>
  <si>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</si>
  <si>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</si>
  <si>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</si>
  <si>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</si>
  <si>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</si>
  <si>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</si>
  <si>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</si>
  <si>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</si>
  <si>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</si>
  <si>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</si>
  <si>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</si>
  <si>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</si>
  <si>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</si>
  <si>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</si>
  <si>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</si>
  <si>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</si>
  <si>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</si>
  <si>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</si>
  <si>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</si>
  <si>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</si>
  <si>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</si>
  <si>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</si>
  <si>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</si>
  <si>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</si>
  <si>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</si>
  <si>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</si>
  <si>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</si>
  <si>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</si>
  <si>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</si>
  <si>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</si>
  <si>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</si>
  <si>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</si>
  <si>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</si>
  <si>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</si>
  <si>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</si>
  <si>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</si>
  <si>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</si>
  <si>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</si>
  <si>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</si>
  <si>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</si>
  <si>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</si>
  <si>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</si>
  <si>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</si>
  <si>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</si>
  <si>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</si>
  <si>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</si>
  <si>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</si>
  <si>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</si>
  <si>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</si>
  <si>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</si>
  <si>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</si>
  <si>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</si>
  <si>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</si>
  <si>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</si>
  <si>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</si>
  <si>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</si>
  <si>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</si>
  <si>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</si>
  <si>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</si>
  <si>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</si>
  <si>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</si>
  <si>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</si>
  <si>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</si>
  <si>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</si>
  <si>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</si>
  <si>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</si>
  <si>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</si>
  <si>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</si>
  <si>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</si>
  <si>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</si>
  <si>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</si>
  <si>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</si>
  <si>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</si>
  <si>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</si>
  <si>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</si>
  <si>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</si>
  <si>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</si>
  <si>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</si>
  <si>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</si>
  <si>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</si>
  <si>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</si>
  <si>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</si>
  <si>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</si>
  <si>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</si>
  <si>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</si>
  <si>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</si>
  <si>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</si>
  <si>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</si>
  <si>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</si>
  <si>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</si>
  <si>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</si>
  <si>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</si>
  <si>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</si>
  <si>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</si>
  <si>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</si>
  <si>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</si>
  <si>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</si>
  <si>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</si>
  <si>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</si>
  <si>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</si>
  <si>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</si>
  <si>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</si>
  <si>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</si>
  <si>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</si>
  <si>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</si>
  <si>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</si>
  <si>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</si>
  <si>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</si>
  <si>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</si>
  <si>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</si>
  <si>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</si>
  <si>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</si>
  <si>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</si>
  <si>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</si>
  <si>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</si>
  <si>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</si>
  <si>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</si>
  <si>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</si>
  <si>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</si>
  <si>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</si>
  <si>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</si>
  <si>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</si>
  <si>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</si>
  <si>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</si>
  <si>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</si>
  <si>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</si>
  <si>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</si>
  <si>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</si>
  <si>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</si>
  <si>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</si>
  <si>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</si>
  <si>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</si>
  <si>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</si>
  <si>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</si>
  <si>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</si>
  <si>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</si>
  <si>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</si>
  <si>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</si>
  <si>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</si>
  <si>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</si>
  <si>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</si>
  <si>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</si>
  <si>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</si>
  <si>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</si>
  <si>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</si>
  <si>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</si>
  <si>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</si>
  <si>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</si>
  <si>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</si>
  <si>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</si>
  <si>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</si>
  <si>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</si>
  <si>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</si>
  <si>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</si>
  <si>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</si>
  <si>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</si>
  <si>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</si>
  <si>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</si>
  <si>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</si>
  <si>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</si>
  <si>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</si>
  <si>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</si>
  <si>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</si>
  <si>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</si>
  <si>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</si>
  <si>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</si>
  <si>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</si>
  <si>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</si>
  <si>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</si>
  <si>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</si>
  <si>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</si>
  <si>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</si>
  <si>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</si>
  <si>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</si>
  <si>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</si>
  <si>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</si>
  <si>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</si>
  <si>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</si>
  <si>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</si>
  <si>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</si>
  <si>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</si>
  <si>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</si>
  <si>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</si>
  <si>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</si>
  <si>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</si>
  <si>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</si>
  <si>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</si>
  <si>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</si>
  <si>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</si>
  <si>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</si>
  <si>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</si>
  <si>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</si>
  <si>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</si>
  <si>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</si>
  <si>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</si>
  <si>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</si>
  <si>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</si>
  <si>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</si>
  <si>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</si>
  <si>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</si>
  <si>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</si>
  <si>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</si>
  <si>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</si>
  <si>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</si>
  <si>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</si>
  <si>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</si>
  <si>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</si>
  <si>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</si>
  <si>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</si>
  <si>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</si>
  <si>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</si>
  <si>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</si>
  <si>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</si>
  <si>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</si>
  <si>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</si>
  <si>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</si>
  <si>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</si>
  <si>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</si>
  <si>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</si>
  <si>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</si>
  <si>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</si>
  <si>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</si>
  <si>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</si>
  <si>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</si>
  <si>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</si>
  <si>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</si>
  <si>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</si>
  <si>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</si>
  <si>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</si>
  <si>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</si>
  <si>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</si>
  <si>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</si>
  <si>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</si>
  <si>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</si>
  <si>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</si>
  <si>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</si>
  <si>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</si>
  <si>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</si>
  <si>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</si>
  <si>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</si>
  <si>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</si>
  <si>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</si>
  <si>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</si>
  <si>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</si>
  <si>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</si>
  <si>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</si>
  <si>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</si>
  <si>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</si>
  <si>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</si>
  <si>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</si>
  <si>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</si>
  <si>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</si>
  <si>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</si>
  <si>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</si>
  <si>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</si>
  <si>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</si>
  <si>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</si>
  <si>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</si>
  <si>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</si>
  <si>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</si>
  <si>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</si>
  <si>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</si>
  <si>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</si>
  <si>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</si>
  <si>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</si>
  <si>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</si>
  <si>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</si>
  <si>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</si>
  <si>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</si>
  <si>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</si>
  <si>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</si>
  <si>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</si>
  <si>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</si>
  <si>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</si>
  <si>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</si>
  <si>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</si>
  <si>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</si>
  <si>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</si>
  <si>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</si>
  <si>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</si>
  <si>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</si>
  <si>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</si>
  <si>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</si>
  <si>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</si>
  <si>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</si>
  <si>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</si>
  <si>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</si>
  <si>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</si>
  <si>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</si>
  <si>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</si>
  <si>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</si>
  <si>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</si>
  <si>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</si>
  <si>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</si>
  <si>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</si>
  <si>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</si>
  <si>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</si>
  <si>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</si>
  <si>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</si>
  <si>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</si>
  <si>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</si>
  <si>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</si>
  <si>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</si>
  <si>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</si>
  <si>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</si>
  <si>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</si>
  <si>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</si>
  <si>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</si>
  <si>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</si>
  <si>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</si>
  <si>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</si>
  <si>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</si>
  <si>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</si>
  <si>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</si>
  <si>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</si>
  <si>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</si>
  <si>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</si>
  <si>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</si>
  <si>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</si>
  <si>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</si>
  <si>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</si>
  <si>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</si>
  <si>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</si>
  <si>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</si>
  <si>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</si>
  <si>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</si>
  <si>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</si>
  <si>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</si>
  <si>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</si>
  <si>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</si>
  <si>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</si>
  <si>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</si>
  <si>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</si>
  <si>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</si>
  <si>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</si>
  <si>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</si>
  <si>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</si>
  <si>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</si>
  <si>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</si>
  <si>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</si>
  <si>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</si>
  <si>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</si>
  <si>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</si>
  <si>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</si>
  <si>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</si>
  <si>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</si>
  <si>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</si>
  <si>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</si>
  <si>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</si>
  <si>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</si>
  <si>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</si>
  <si>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</si>
  <si>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</si>
  <si>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</si>
  <si>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</si>
  <si>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</si>
  <si>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</si>
  <si>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</si>
  <si>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</si>
  <si>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</si>
  <si>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</si>
  <si>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</si>
  <si>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</si>
  <si>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</si>
  <si>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</si>
  <si>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</si>
  <si>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</si>
  <si>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</si>
  <si>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</si>
  <si>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</si>
  <si>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</si>
  <si>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</si>
  <si>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</si>
  <si>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</si>
  <si>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</si>
  <si>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</si>
  <si>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</si>
  <si>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</si>
  <si>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</si>
  <si>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</si>
  <si>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</si>
  <si>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</si>
  <si>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</si>
  <si>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</si>
  <si>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</si>
  <si>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</si>
  <si>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</si>
  <si>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</si>
  <si>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</si>
  <si>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</si>
  <si>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</si>
  <si>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</si>
  <si>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</si>
  <si>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</si>
  <si>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</si>
  <si>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</si>
  <si>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</si>
  <si>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</si>
  <si>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</si>
  <si>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</si>
  <si>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</si>
  <si>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</si>
  <si>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</si>
  <si>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</si>
  <si>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</si>
  <si>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</si>
  <si>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</si>
  <si>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</si>
  <si>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</si>
  <si>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</si>
  <si>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</si>
  <si>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</si>
  <si>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</si>
  <si>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</si>
  <si>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</si>
  <si>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</si>
  <si>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</si>
  <si>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</si>
  <si>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</si>
  <si>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</si>
  <si>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</si>
  <si>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</si>
  <si>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</si>
  <si>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</si>
  <si>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</si>
  <si>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</si>
  <si>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</si>
  <si>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</si>
  <si>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</si>
  <si>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</si>
  <si>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</si>
  <si>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</si>
  <si>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</si>
  <si>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</si>
  <si>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</si>
  <si>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</si>
  <si>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</si>
  <si>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</si>
  <si>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</si>
  <si>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</si>
  <si>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</si>
  <si>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</si>
  <si>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</si>
  <si>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</si>
  <si>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</si>
  <si>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</si>
  <si>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</si>
  <si>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</si>
  <si>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</si>
  <si>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</si>
  <si>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</si>
  <si>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</si>
  <si>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</si>
  <si>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</si>
  <si>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</si>
  <si>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</si>
  <si>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</si>
  <si>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</si>
  <si>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</si>
  <si>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</si>
  <si>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</si>
  <si>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</si>
  <si>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</si>
  <si>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</si>
  <si>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</si>
  <si>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</si>
  <si>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</si>
  <si>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</si>
  <si>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</si>
  <si>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</si>
  <si>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</si>
  <si>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</si>
  <si>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</si>
  <si>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</si>
  <si>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</si>
  <si>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</si>
  <si>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</si>
  <si>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</si>
  <si>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</si>
  <si>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</si>
  <si>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</si>
  <si>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</si>
  <si>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</si>
  <si>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</si>
  <si>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</si>
  <si>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</si>
  <si>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</si>
  <si>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</si>
  <si>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</si>
  <si>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</si>
  <si>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</si>
  <si>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</si>
  <si>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</si>
  <si>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</si>
  <si>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</si>
  <si>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</si>
  <si>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</si>
  <si>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</si>
  <si>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</si>
  <si>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</si>
  <si>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</si>
  <si>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</si>
  <si>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</si>
  <si>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</si>
  <si>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</si>
  <si>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</si>
  <si>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</si>
  <si>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</si>
  <si>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</si>
  <si>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</si>
  <si>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</si>
  <si>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</si>
  <si>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</si>
  <si>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</si>
  <si>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</si>
  <si>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</si>
  <si>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</si>
  <si>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</si>
  <si>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</si>
  <si>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</si>
  <si>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</si>
  <si>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</si>
  <si>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</si>
  <si>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</si>
  <si>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</si>
  <si>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</si>
  <si>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</si>
  <si>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</si>
  <si>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</si>
  <si>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</si>
  <si>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</si>
  <si>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</si>
  <si>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</si>
  <si>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</si>
  <si>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</si>
  <si>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</si>
  <si>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</si>
  <si>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</si>
  <si>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</si>
  <si>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</si>
  <si>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</si>
  <si>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</si>
  <si>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</si>
  <si>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</si>
  <si>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</si>
  <si>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</si>
  <si>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</si>
  <si>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</si>
  <si>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</si>
  <si>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</si>
  <si>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</si>
  <si>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</si>
  <si>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</si>
  <si>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</si>
  <si>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</si>
  <si>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</si>
  <si>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</si>
  <si>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</si>
  <si>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</si>
  <si>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</si>
  <si>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</si>
  <si>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</si>
  <si>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</si>
  <si>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</si>
  <si>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</si>
  <si>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</si>
  <si>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</si>
  <si>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</si>
  <si>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</si>
  <si>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</si>
  <si>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</si>
  <si>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</si>
  <si>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</si>
  <si>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</si>
  <si>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</si>
  <si>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</si>
  <si>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</si>
  <si>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</si>
  <si>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</si>
  <si>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</si>
  <si>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</si>
  <si>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</si>
  <si>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</si>
  <si>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</si>
  <si>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</si>
  <si>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</si>
  <si>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</si>
  <si>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</si>
  <si>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</si>
  <si>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</si>
  <si>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</si>
  <si>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</si>
  <si>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</si>
  <si>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</si>
  <si>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</si>
  <si>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</si>
  <si>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</si>
  <si>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</si>
  <si>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</si>
  <si>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</si>
  <si>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</si>
  <si>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</si>
  <si>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</si>
  <si>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</si>
  <si>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</si>
  <si>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</si>
  <si>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</si>
  <si>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</si>
  <si>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</si>
  <si>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</si>
  <si>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</si>
  <si>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</si>
  <si>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</si>
  <si>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</si>
  <si>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</si>
  <si>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</si>
  <si>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</si>
  <si>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</si>
  <si>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</si>
  <si>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</si>
  <si>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</si>
  <si>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</si>
  <si>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</si>
  <si>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</si>
  <si>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</si>
  <si>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</si>
  <si>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</si>
  <si>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</si>
  <si>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</si>
  <si>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</si>
  <si>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</si>
  <si>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</si>
  <si>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</si>
  <si>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</si>
  <si>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</si>
  <si>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</si>
  <si>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</si>
  <si>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</si>
  <si>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</si>
  <si>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</si>
  <si>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</si>
  <si>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</si>
  <si>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</si>
  <si>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</si>
  <si>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</si>
  <si>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</si>
  <si>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</si>
  <si>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</si>
  <si>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</si>
  <si>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</si>
  <si>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</si>
  <si>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</si>
  <si>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</si>
  <si>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</si>
  <si>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</si>
  <si>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</si>
  <si>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</si>
  <si>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</si>
  <si>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</si>
  <si>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</si>
  <si>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</si>
  <si>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</si>
  <si>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</si>
  <si>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</si>
  <si>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</si>
  <si>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</si>
  <si>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</si>
  <si>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</si>
  <si>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</si>
  <si>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</si>
  <si>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</si>
  <si>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</si>
  <si>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</si>
  <si>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</si>
  <si>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</si>
  <si>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</si>
  <si>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</si>
  <si>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</si>
  <si>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</si>
  <si>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</si>
  <si>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</si>
  <si>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</si>
  <si>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</si>
  <si>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</si>
  <si>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</si>
  <si>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</si>
  <si>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</si>
  <si>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</si>
  <si>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</si>
  <si>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</si>
  <si>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</si>
  <si>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</si>
  <si>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</si>
  <si>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</si>
  <si>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</si>
  <si>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</si>
  <si>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</si>
  <si>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</si>
  <si>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</si>
  <si>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</si>
  <si>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</si>
  <si>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</si>
  <si>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</si>
  <si>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</si>
  <si>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</si>
  <si>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</si>
  <si>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</si>
  <si>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</si>
  <si>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</si>
  <si>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</si>
  <si>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</si>
  <si>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</si>
  <si>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</si>
  <si>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</si>
  <si>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</si>
  <si>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</si>
  <si>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</si>
  <si>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</si>
  <si>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</si>
  <si>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</si>
  <si>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</si>
  <si>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</si>
  <si>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</si>
  <si>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</si>
  <si>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</si>
  <si>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</si>
  <si>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</si>
  <si>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</si>
  <si>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</si>
  <si>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</si>
  <si>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</si>
  <si>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</si>
  <si>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</si>
  <si>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</si>
  <si>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</si>
  <si>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</si>
  <si>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</si>
  <si>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</si>
  <si>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</si>
  <si>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</si>
  <si>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</si>
  <si>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</si>
  <si>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</si>
  <si>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</si>
  <si>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</si>
  <si>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</si>
  <si>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</si>
  <si>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</si>
  <si>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</si>
  <si>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</si>
  <si>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</si>
  <si>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</si>
  <si>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</si>
  <si>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</si>
  <si>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</si>
  <si>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</si>
  <si>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</si>
  <si>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</si>
  <si>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</si>
  <si>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</si>
  <si>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</si>
  <si>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</si>
  <si>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</si>
  <si>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</si>
  <si>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</si>
  <si>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</si>
  <si>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</si>
  <si>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</si>
  <si>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</si>
  <si>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</si>
  <si>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</si>
  <si>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</si>
  <si>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</si>
  <si>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</si>
  <si>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</si>
  <si>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</si>
  <si>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</si>
  <si>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</si>
  <si>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</si>
  <si>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</si>
  <si>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</si>
  <si>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</si>
  <si>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</si>
  <si>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</si>
  <si>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</si>
  <si>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</si>
  <si>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</si>
  <si>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</si>
  <si>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</si>
  <si>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</si>
  <si>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</si>
  <si>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</si>
  <si>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</si>
  <si>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</si>
  <si>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</si>
  <si>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</si>
  <si>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</si>
  <si>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</si>
  <si>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</si>
  <si>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</si>
  <si>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</si>
  <si>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</si>
  <si>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</si>
  <si>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</si>
  <si>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</si>
  <si>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</si>
  <si>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</si>
  <si>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</si>
  <si>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</si>
  <si>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</si>
  <si>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</si>
  <si>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</si>
  <si>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</si>
  <si>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</si>
  <si>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</si>
  <si>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</si>
  <si>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</si>
  <si>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</si>
  <si>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</si>
  <si>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</si>
  <si>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</si>
  <si>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</si>
  <si>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</si>
  <si>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</si>
  <si>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</si>
  <si>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</si>
  <si>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</si>
  <si>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</si>
  <si>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</si>
  <si>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</si>
  <si>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</si>
  <si>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</si>
  <si>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</si>
  <si>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</si>
  <si>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</si>
  <si>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</si>
  <si>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</si>
  <si>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</si>
  <si>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</si>
  <si>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</si>
  <si>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</si>
  <si>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</si>
  <si>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</si>
  <si>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</si>
  <si>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</si>
  <si>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</si>
  <si>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</si>
  <si>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</si>
  <si>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</si>
  <si>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</si>
  <si>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</si>
  <si>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</si>
  <si>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</si>
  <si>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</si>
  <si>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</si>
  <si>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</si>
  <si>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</si>
  <si>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</si>
  <si>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</si>
  <si>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</si>
  <si>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</si>
  <si>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</si>
  <si>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</si>
  <si>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</si>
  <si>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</si>
  <si>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</si>
  <si>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</si>
  <si>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</si>
  <si>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</si>
  <si>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</si>
  <si>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</si>
  <si>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</si>
  <si>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</si>
  <si>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</si>
  <si>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</si>
  <si>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</si>
  <si>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</si>
  <si>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</si>
  <si>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</si>
  <si>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</si>
  <si>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</si>
  <si>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</si>
  <si>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</si>
  <si>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</si>
  <si>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</si>
  <si>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</si>
  <si>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</si>
  <si>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</si>
  <si>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</si>
  <si>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</si>
  <si>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</si>
  <si>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</si>
  <si>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</si>
  <si>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</si>
  <si>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</si>
  <si>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</si>
  <si>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</si>
  <si>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</si>
  <si>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</si>
  <si>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</si>
  <si>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</si>
  <si>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</si>
  <si>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</si>
  <si>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</si>
  <si>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</si>
  <si>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</si>
  <si>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</si>
  <si>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</si>
  <si>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</si>
  <si>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</si>
  <si>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</si>
  <si>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</si>
  <si>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</si>
  <si>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</si>
  <si>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</si>
  <si>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</si>
  <si>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</si>
  <si>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</si>
  <si>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</si>
  <si>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</si>
  <si>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</si>
  <si>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</si>
  <si>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</si>
  <si>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</si>
  <si>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</si>
  <si>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</si>
  <si>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</si>
  <si>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</si>
  <si>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</si>
  <si>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</si>
  <si>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</si>
  <si>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</si>
  <si>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</si>
  <si>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</si>
  <si>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</si>
  <si>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</si>
  <si>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</si>
  <si>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</si>
  <si>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</si>
  <si>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</si>
  <si>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</si>
  <si>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</si>
  <si>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</si>
  <si>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</si>
  <si>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</si>
  <si>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</si>
  <si>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</si>
  <si>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</si>
  <si>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</si>
  <si>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</si>
  <si>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</si>
  <si>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</si>
  <si>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</si>
  <si>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</si>
  <si>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</si>
  <si>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</si>
  <si>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</si>
  <si>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</si>
  <si>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</si>
  <si>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</si>
  <si>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</si>
  <si>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</si>
  <si>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</si>
  <si>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</si>
  <si>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</si>
  <si>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</si>
  <si>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</si>
  <si>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</si>
  <si>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</si>
  <si>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</si>
  <si>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</si>
  <si>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</si>
  <si>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</si>
  <si>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</si>
  <si>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</si>
  <si>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</si>
  <si>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</si>
  <si>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</si>
  <si>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</si>
  <si>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</si>
  <si>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</si>
  <si>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</si>
  <si>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</si>
  <si>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</si>
  <si>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</si>
  <si>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</si>
  <si>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</si>
  <si>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</si>
  <si>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</si>
  <si>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</si>
  <si>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</si>
  <si>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</si>
  <si>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</si>
  <si>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</si>
  <si>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</si>
  <si>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</si>
  <si>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</si>
  <si>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</si>
  <si>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</si>
  <si>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</si>
  <si>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</si>
  <si>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</si>
  <si>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</si>
  <si>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</si>
  <si>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</si>
  <si>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</si>
  <si>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</si>
  <si>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</si>
  <si>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</si>
  <si>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</si>
  <si>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</si>
  <si>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</si>
  <si>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</si>
  <si>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</si>
  <si>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</si>
  <si>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</si>
  <si>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</si>
  <si>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</si>
  <si>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</si>
  <si>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</si>
  <si>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</si>
  <si>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</si>
  <si>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</si>
  <si>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</si>
  <si>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</si>
  <si>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</si>
  <si>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</si>
  <si>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</si>
  <si>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</si>
  <si>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</si>
  <si>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</si>
  <si>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</si>
  <si>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</si>
  <si>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</si>
  <si>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</si>
  <si>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</si>
  <si>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</si>
  <si>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</si>
  <si>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</si>
  <si>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</si>
  <si>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</si>
  <si>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</si>
  <si>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</si>
  <si>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</si>
  <si>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</si>
  <si>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</si>
  <si>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</si>
  <si>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</si>
  <si>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</si>
  <si>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</si>
  <si>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</si>
  <si>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</si>
  <si>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</si>
  <si>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</si>
  <si>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</si>
  <si>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</si>
  <si>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</si>
  <si>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</si>
  <si>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</si>
  <si>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</si>
  <si>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</si>
  <si>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</si>
  <si>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</si>
  <si>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</si>
  <si>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</si>
  <si>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</si>
  <si>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</si>
  <si>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</si>
  <si>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</si>
  <si>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</si>
  <si>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</si>
  <si>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</si>
  <si>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</si>
  <si>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</si>
  <si>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</si>
  <si>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</si>
  <si>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</si>
  <si>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</si>
  <si>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</si>
  <si>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</si>
  <si>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</si>
  <si>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</si>
  <si>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</si>
  <si>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</si>
  <si>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</si>
  <si>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</si>
  <si>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</si>
  <si>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</si>
  <si>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</si>
  <si>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</si>
  <si>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</si>
  <si>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</si>
  <si>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</si>
  <si>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</si>
  <si>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</si>
  <si>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</si>
  <si>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</si>
  <si>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</si>
  <si>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</si>
  <si>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</si>
  <si>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</si>
  <si>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</si>
  <si>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</si>
  <si>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</si>
  <si>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</si>
  <si>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</si>
  <si>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</si>
  <si>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</si>
  <si>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</si>
  <si>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</si>
  <si>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</si>
  <si>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</si>
  <si>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</si>
  <si>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</si>
  <si>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</si>
  <si>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</si>
  <si>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</si>
  <si>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</si>
  <si>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</si>
  <si>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</si>
  <si>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</si>
  <si>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</si>
  <si>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</si>
  <si>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</si>
  <si>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</si>
  <si>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</si>
  <si>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</si>
  <si>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</si>
  <si>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</si>
  <si>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</si>
  <si>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</si>
  <si>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</si>
  <si>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</si>
  <si>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</si>
  <si>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</si>
  <si>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</si>
  <si>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</si>
  <si>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</si>
  <si>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</si>
  <si>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</si>
  <si>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</si>
  <si>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</si>
  <si>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</si>
  <si>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</si>
  <si>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</si>
  <si>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</si>
  <si>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</si>
  <si>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</si>
  <si>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</si>
  <si>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</si>
  <si>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</si>
  <si>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</si>
  <si>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</si>
  <si>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</si>
  <si>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</si>
  <si>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</si>
  <si>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</si>
  <si>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</si>
  <si>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</si>
  <si>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</si>
  <si>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</si>
  <si>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</si>
  <si>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</si>
  <si>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</si>
  <si>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</si>
  <si>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</si>
  <si>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</si>
  <si>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</si>
  <si>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</si>
  <si>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</si>
  <si>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</si>
  <si>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</si>
  <si>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</si>
  <si>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</si>
  <si>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</si>
  <si>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</si>
  <si>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</si>
  <si>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</si>
  <si>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</si>
  <si>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</si>
  <si>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</si>
  <si>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</si>
  <si>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</si>
  <si>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</si>
  <si>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</si>
  <si>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</si>
  <si>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</si>
  <si>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</si>
  <si>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</si>
  <si>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</si>
  <si>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</si>
  <si>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</si>
  <si>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</si>
  <si>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</si>
  <si>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</si>
  <si>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</si>
  <si>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</si>
  <si>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</si>
  <si>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</si>
  <si>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</si>
  <si>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</si>
  <si>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</si>
  <si>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</si>
  <si>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</si>
  <si>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</si>
  <si>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</si>
  <si>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</si>
  <si>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</si>
  <si>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</si>
  <si>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</si>
  <si>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</si>
  <si>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</si>
  <si>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</si>
  <si>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</si>
  <si>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</si>
  <si>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</si>
  <si>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</si>
  <si>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</si>
  <si>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</si>
  <si>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</si>
  <si>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</si>
  <si>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</si>
  <si>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</si>
  <si>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</si>
  <si>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</si>
  <si>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</si>
  <si>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</si>
  <si>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</si>
  <si>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</si>
  <si>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</si>
  <si>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</si>
  <si>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</si>
  <si>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</si>
  <si>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</si>
  <si>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</si>
  <si>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</si>
  <si>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</si>
  <si>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</si>
  <si>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</si>
  <si>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</si>
  <si>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</si>
  <si>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</si>
  <si>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</si>
  <si>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</si>
  <si>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</si>
  <si>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</si>
  <si>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</si>
  <si>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</si>
  <si>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</si>
  <si>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</si>
  <si>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</si>
  <si>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</si>
  <si>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</si>
  <si>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</si>
  <si>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</si>
  <si>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</si>
  <si>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</si>
  <si>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</si>
  <si>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</si>
  <si>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</si>
  <si>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</si>
  <si>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</si>
  <si>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</si>
  <si>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</si>
  <si>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</si>
  <si>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</si>
  <si>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</si>
  <si>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</si>
  <si>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</si>
  <si>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</si>
  <si>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</si>
  <si>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</si>
  <si>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</si>
  <si>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</si>
  <si>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</si>
  <si>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</si>
  <si>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</si>
  <si>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</si>
  <si>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</si>
  <si>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</si>
  <si>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</si>
  <si>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</si>
  <si>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</si>
  <si>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</si>
  <si>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</si>
  <si>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</si>
  <si>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</si>
  <si>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</si>
  <si>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</si>
  <si>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</si>
  <si>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</si>
  <si>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</si>
  <si>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</si>
  <si>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</si>
  <si>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</si>
  <si>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</si>
  <si>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</si>
  <si>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</si>
  <si>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</si>
  <si>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</si>
  <si>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</si>
  <si>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</si>
  <si>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</si>
  <si>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</si>
  <si>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</si>
  <si>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</si>
  <si>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</si>
  <si>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</si>
  <si>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</si>
  <si>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</si>
  <si>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</si>
  <si>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</si>
  <si>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</si>
  <si>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</si>
  <si>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</si>
  <si>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</si>
  <si>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</si>
  <si>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</si>
  <si>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</si>
  <si>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</si>
  <si>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</si>
  <si>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</si>
  <si>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</si>
  <si>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</si>
  <si>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</si>
  <si>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</si>
  <si>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</si>
  <si>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</si>
  <si>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</si>
  <si>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</si>
  <si>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</si>
  <si>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</si>
  <si>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</si>
  <si>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</si>
  <si>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</si>
  <si>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</si>
  <si>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</si>
  <si>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</si>
  <si>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</si>
  <si>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</si>
  <si>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</si>
  <si>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</si>
  <si>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</si>
  <si>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</si>
  <si>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</si>
  <si>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</si>
  <si>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</si>
  <si>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</si>
  <si>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</si>
  <si>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</si>
  <si>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</si>
  <si>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</si>
  <si>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</si>
  <si>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</si>
  <si>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</si>
  <si>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</si>
  <si>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</si>
  <si>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</si>
  <si>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</si>
  <si>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</si>
  <si>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</si>
  <si>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</si>
  <si>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</si>
  <si>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</si>
  <si>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</si>
  <si>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</si>
  <si>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</si>
  <si>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</si>
  <si>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</si>
  <si>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</si>
  <si>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</si>
  <si>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</si>
  <si>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</si>
  <si>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</si>
  <si>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</si>
  <si>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</si>
  <si>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</si>
  <si>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</si>
  <si>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</si>
  <si>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</si>
  <si>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</si>
  <si>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</si>
  <si>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</si>
  <si>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</si>
  <si>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</si>
  <si>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</si>
  <si>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</si>
  <si>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</si>
  <si>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</si>
  <si>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</si>
  <si>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</si>
  <si>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</si>
  <si>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</si>
  <si>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</si>
  <si>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</si>
  <si>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</si>
  <si>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</si>
  <si>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</si>
  <si>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</si>
  <si>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</si>
  <si>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</si>
  <si>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</si>
  <si>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</si>
  <si>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</si>
  <si>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</si>
  <si>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</si>
  <si>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</si>
  <si>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</si>
  <si>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</si>
  <si>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</si>
  <si>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</si>
  <si>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</si>
  <si>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</si>
  <si>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</si>
  <si>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</si>
  <si>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</si>
  <si>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</si>
  <si>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</si>
  <si>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</si>
  <si>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</si>
  <si>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</si>
  <si>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</si>
  <si>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</si>
  <si>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</si>
  <si>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</si>
  <si>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</si>
  <si>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</si>
  <si>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</si>
  <si>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</si>
  <si>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</si>
  <si>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</si>
  <si>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</si>
  <si>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</si>
  <si>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</si>
  <si>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</si>
  <si>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</si>
  <si>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</si>
  <si>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</si>
  <si>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</si>
  <si>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</si>
  <si>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</si>
  <si>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</si>
  <si>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</si>
  <si>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</si>
  <si>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</si>
  <si>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</si>
  <si>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</si>
  <si>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</si>
  <si>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</si>
  <si>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</si>
  <si>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</si>
  <si>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</si>
  <si>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</si>
  <si>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</si>
  <si>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</si>
  <si>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</si>
  <si>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</si>
  <si>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</si>
  <si>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</si>
  <si>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</si>
  <si>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</si>
  <si>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</si>
  <si>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</si>
  <si>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</si>
  <si>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</si>
  <si>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</si>
  <si>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</si>
  <si>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</si>
  <si>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</si>
  <si>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</si>
  <si>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</si>
  <si>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</si>
  <si>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</si>
  <si>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</si>
  <si>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</si>
  <si>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</si>
  <si>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</si>
  <si>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</si>
  <si>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</si>
  <si>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</si>
  <si>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</si>
  <si>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</si>
  <si>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</si>
  <si>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</si>
  <si>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</si>
  <si>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</si>
  <si>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</si>
  <si>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</si>
  <si>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</si>
  <si>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</si>
  <si>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</si>
  <si>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</si>
  <si>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</si>
  <si>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</si>
  <si>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</si>
  <si>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</si>
  <si>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</si>
  <si>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</si>
  <si>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</si>
  <si>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</si>
  <si>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</si>
  <si>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</si>
  <si>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</si>
  <si>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</si>
  <si>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</si>
  <si>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</si>
  <si>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</si>
  <si>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</si>
  <si>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</si>
  <si>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</si>
  <si>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</si>
  <si>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</si>
  <si>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</si>
  <si>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</si>
  <si>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</si>
  <si>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</si>
  <si>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</si>
  <si>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</si>
  <si>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</si>
  <si>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</si>
  <si>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</si>
  <si>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</si>
  <si>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</si>
  <si>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</si>
  <si>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</si>
  <si>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</si>
  <si>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</si>
  <si>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</si>
  <si>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</si>
  <si>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</si>
  <si>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</si>
  <si>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</si>
  <si>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</si>
  <si>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</si>
  <si>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</si>
  <si>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</si>
  <si>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</si>
  <si>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</si>
  <si>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</si>
  <si>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</si>
  <si>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</si>
  <si>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</si>
  <si>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</si>
  <si>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</si>
  <si>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</si>
  <si>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</si>
  <si>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</si>
  <si>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</si>
  <si>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</si>
  <si>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</si>
  <si>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</si>
  <si>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</si>
  <si>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</si>
  <si>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</si>
  <si>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</si>
  <si>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</si>
  <si>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</si>
  <si>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</si>
  <si>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</si>
  <si>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</si>
  <si>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</si>
  <si>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</si>
  <si>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</si>
  <si>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</si>
  <si>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</si>
  <si>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</si>
  <si>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</si>
  <si>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</si>
  <si>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</si>
  <si>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</si>
  <si>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</si>
  <si>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</si>
  <si>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</si>
  <si>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</si>
  <si>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</si>
  <si>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</si>
  <si>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</si>
  <si>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</si>
  <si>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</si>
  <si>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</si>
  <si>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</si>
  <si>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</si>
  <si>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</si>
  <si>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</si>
  <si>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</si>
  <si>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</si>
  <si>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</si>
  <si>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</si>
  <si>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</si>
  <si>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</si>
  <si>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</si>
  <si>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</si>
  <si>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</si>
  <si>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</si>
  <si>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</si>
  <si>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</si>
  <si>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</si>
  <si>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</si>
  <si>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</si>
  <si>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</si>
  <si>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</si>
  <si>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</si>
  <si>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</si>
  <si>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</si>
  <si>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</si>
  <si>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</si>
  <si>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</si>
  <si>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</si>
  <si>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</si>
  <si>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</si>
  <si>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</si>
  <si>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</si>
  <si>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</si>
  <si>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</si>
  <si>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</si>
  <si>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</si>
  <si>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</si>
  <si>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</si>
  <si>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</si>
  <si>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</si>
  <si>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</si>
  <si>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</si>
  <si>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</si>
  <si>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</si>
  <si>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</si>
  <si>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</si>
  <si>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</si>
  <si>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</si>
  <si>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</si>
  <si>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</si>
  <si>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</si>
  <si>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</si>
  <si>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</si>
  <si>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</si>
  <si>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</si>
  <si>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</si>
  <si>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</si>
  <si>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</si>
  <si>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</si>
  <si>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</si>
  <si>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</si>
  <si>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</si>
  <si>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</si>
  <si>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</si>
  <si>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</si>
  <si>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</si>
  <si>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</si>
  <si>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</si>
  <si>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</si>
  <si>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</si>
  <si>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</si>
  <si>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</si>
  <si>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</si>
  <si>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</si>
  <si>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</si>
  <si>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</si>
  <si>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</si>
  <si>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</si>
  <si>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</si>
  <si>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</si>
  <si>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</si>
  <si>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</si>
  <si>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</si>
  <si>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</si>
  <si>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</si>
  <si>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</si>
  <si>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</si>
  <si>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</si>
  <si>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</si>
  <si>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</si>
  <si>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</si>
  <si>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</si>
  <si>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</si>
  <si>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</si>
  <si>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</si>
  <si>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</si>
  <si>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</si>
  <si>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</si>
  <si>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</si>
  <si>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</si>
  <si>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</si>
  <si>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</si>
  <si>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</si>
  <si>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</si>
  <si>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</si>
  <si>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</si>
  <si>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</si>
  <si>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</si>
  <si>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</si>
  <si>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</si>
  <si>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</si>
  <si>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</si>
  <si>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</si>
  <si>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</si>
  <si>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</si>
  <si>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</si>
  <si>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</si>
  <si>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</si>
  <si>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</si>
  <si>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</si>
  <si>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</si>
  <si>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</si>
  <si>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</si>
  <si>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</si>
  <si>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</si>
  <si>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</si>
  <si>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</si>
  <si>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</si>
  <si>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</si>
  <si>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</si>
  <si>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</si>
  <si>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</si>
  <si>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</si>
  <si>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</si>
  <si>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</si>
  <si>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</si>
  <si>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</si>
  <si>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</si>
  <si>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</si>
  <si>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</si>
  <si>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</si>
  <si>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</si>
  <si>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</si>
  <si>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</si>
  <si>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</si>
  <si>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</si>
  <si>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</si>
  <si>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</si>
  <si>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</si>
  <si>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</si>
  <si>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</si>
  <si>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</si>
  <si>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</si>
  <si>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</si>
  <si>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</si>
  <si>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</si>
  <si>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</si>
  <si>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</si>
  <si>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</si>
  <si>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</si>
  <si>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</si>
  <si>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</si>
  <si>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</si>
  <si>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</si>
  <si>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</si>
  <si>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</si>
  <si>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</si>
  <si>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</si>
  <si>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</si>
  <si>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</si>
  <si>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</si>
  <si>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</si>
  <si>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</si>
  <si>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</si>
  <si>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</si>
  <si>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</si>
  <si>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</si>
  <si>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</si>
  <si>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</si>
  <si>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</si>
  <si>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</si>
  <si>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</si>
  <si>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</si>
  <si>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</si>
  <si>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</si>
  <si>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</si>
  <si>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</si>
  <si>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</si>
  <si>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</si>
  <si>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</si>
  <si>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</si>
  <si>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</si>
  <si>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</si>
  <si>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</si>
  <si>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</si>
  <si>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</si>
  <si>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</si>
  <si>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</si>
  <si>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</si>
  <si>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</si>
  <si>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</si>
  <si>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</si>
  <si>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</si>
  <si>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</si>
  <si>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</si>
  <si>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</si>
  <si>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</si>
  <si>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</si>
  <si>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</si>
  <si>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</si>
  <si>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</si>
  <si>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</si>
  <si>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</si>
  <si>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</si>
  <si>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</si>
  <si>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</si>
  <si>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</si>
  <si>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</si>
  <si>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</si>
  <si>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</si>
  <si>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</si>
  <si>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</si>
  <si>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</si>
  <si>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</si>
  <si>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</si>
  <si>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</si>
  <si>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</si>
  <si>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</si>
  <si>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</si>
  <si>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</si>
  <si>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</si>
  <si>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</si>
  <si>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</si>
  <si>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</si>
  <si>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</si>
  <si>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</si>
  <si>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</si>
  <si>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</si>
  <si>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</si>
  <si>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</si>
  <si>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</si>
  <si>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</si>
  <si>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</si>
  <si>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</si>
  <si>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</si>
  <si>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</si>
  <si>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</si>
  <si>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</si>
  <si>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</si>
  <si>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</si>
  <si>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</si>
  <si>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</si>
  <si>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</si>
  <si>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</si>
  <si>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</si>
  <si>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</si>
  <si>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</si>
  <si>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</si>
  <si>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</si>
  <si>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</si>
  <si>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</si>
  <si>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</si>
  <si>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</si>
  <si>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</si>
  <si>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</si>
  <si>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</si>
  <si>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</si>
  <si>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</si>
  <si>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</si>
  <si>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</si>
  <si>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</si>
  <si>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</si>
  <si>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</si>
  <si>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</si>
  <si>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</si>
  <si>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</si>
  <si>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</si>
  <si>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</si>
  <si>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</si>
  <si>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</si>
  <si>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</si>
  <si>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</si>
  <si>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</si>
  <si>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</si>
  <si>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</si>
  <si>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</si>
  <si>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</si>
  <si>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</si>
  <si>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</si>
  <si>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</si>
  <si>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</si>
  <si>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</si>
  <si>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</si>
  <si>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</si>
  <si>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</si>
  <si>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</si>
  <si>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</si>
  <si>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</si>
  <si>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</si>
  <si>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</si>
  <si>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</si>
  <si>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</si>
  <si>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</si>
  <si>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</si>
  <si>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</si>
  <si>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</si>
  <si>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</si>
  <si>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</si>
  <si>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</si>
  <si>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</si>
  <si>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</si>
  <si>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</si>
  <si>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</si>
  <si>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</si>
  <si>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</si>
  <si>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</si>
  <si>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</si>
  <si>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</si>
  <si>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</si>
  <si>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</si>
  <si>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</si>
  <si>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</si>
  <si>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</si>
  <si>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</si>
  <si>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</si>
  <si>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</si>
  <si>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</si>
  <si>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</si>
  <si>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</si>
  <si>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</si>
  <si>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</si>
  <si>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</si>
  <si>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</si>
  <si>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</si>
  <si>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</si>
  <si>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</si>
  <si>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</si>
  <si>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</si>
  <si>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</si>
  <si>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</si>
  <si>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</si>
  <si>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</si>
  <si>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</si>
  <si>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</si>
  <si>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</si>
  <si>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</si>
  <si>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</si>
  <si>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</si>
  <si>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</si>
  <si>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</si>
  <si>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</si>
  <si>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</si>
  <si>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</si>
  <si>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</si>
  <si>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</si>
  <si>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</si>
  <si>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</si>
  <si>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</si>
  <si>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</si>
  <si>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</si>
  <si>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</si>
  <si>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</si>
  <si>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</si>
  <si>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</si>
  <si>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</si>
  <si>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</si>
  <si>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</si>
  <si>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</si>
  <si>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</si>
  <si>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</si>
  <si>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</si>
  <si>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</si>
  <si>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</si>
  <si>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</si>
  <si>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</si>
  <si>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</si>
  <si>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</si>
  <si>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</si>
  <si>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</si>
  <si>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</si>
  <si>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</si>
  <si>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</si>
  <si>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</si>
  <si>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</si>
  <si>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</si>
  <si>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</si>
  <si>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</si>
  <si>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</si>
  <si>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</si>
  <si>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</si>
  <si>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</si>
  <si>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</si>
  <si>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</si>
  <si>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</si>
  <si>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</si>
  <si>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</si>
  <si>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</si>
  <si>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</si>
  <si>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</si>
  <si>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</si>
  <si>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</si>
  <si>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</si>
  <si>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</si>
  <si>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</si>
  <si>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</si>
  <si>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</si>
  <si>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</si>
  <si>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</si>
  <si>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</si>
  <si>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</si>
  <si>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</si>
  <si>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</si>
  <si>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</si>
  <si>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</si>
  <si>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</si>
  <si>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</si>
  <si>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</si>
  <si>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</si>
  <si>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</si>
  <si>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</si>
  <si>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</si>
  <si>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</si>
  <si>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</si>
  <si>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</si>
  <si>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</si>
  <si>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</si>
  <si>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</si>
  <si>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</si>
  <si>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</si>
  <si>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</si>
  <si>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</si>
  <si>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</si>
  <si>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</si>
  <si>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</si>
  <si>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</si>
  <si>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</si>
  <si>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</si>
  <si>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</si>
  <si>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</si>
  <si>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</si>
  <si>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</si>
  <si>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</si>
  <si>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</si>
  <si>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</si>
  <si>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</si>
  <si>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</si>
  <si>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</si>
  <si>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</si>
  <si>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</si>
  <si>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</si>
  <si>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</si>
  <si>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</si>
  <si>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</si>
  <si>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</si>
  <si>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</si>
  <si>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</si>
  <si>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</si>
  <si>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</si>
  <si>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</si>
  <si>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</si>
  <si>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</si>
  <si>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</si>
  <si>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</si>
  <si>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</si>
  <si>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</si>
  <si>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</si>
  <si>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</si>
  <si>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</si>
  <si>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</si>
  <si>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</si>
  <si>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</si>
  <si>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</si>
  <si>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</si>
  <si>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</si>
  <si>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</si>
  <si>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</si>
  <si>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</si>
  <si>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</si>
  <si>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</si>
  <si>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</si>
  <si>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</si>
  <si>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</si>
  <si>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</si>
  <si>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</si>
  <si>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</si>
  <si>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</si>
  <si>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</si>
  <si>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</si>
  <si>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</si>
  <si>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</si>
  <si>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</si>
  <si>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</si>
  <si>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</si>
  <si>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</si>
  <si>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</si>
  <si>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</si>
  <si>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</si>
  <si>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</si>
  <si>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</si>
  <si>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</si>
  <si>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</si>
  <si>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</si>
  <si>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</si>
  <si>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</si>
  <si>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</si>
  <si>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</si>
  <si>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</si>
  <si>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</si>
  <si>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</si>
  <si>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</si>
  <si>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</si>
  <si>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</si>
  <si>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</si>
  <si>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</si>
  <si>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</si>
  <si>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</si>
  <si>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</si>
  <si>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</si>
  <si>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</si>
  <si>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</si>
  <si>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</si>
  <si>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</si>
  <si>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</si>
  <si>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</si>
  <si>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</si>
  <si>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</si>
  <si>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</si>
  <si>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</si>
  <si>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</si>
  <si>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</si>
  <si>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</si>
  <si>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</si>
  <si>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</si>
  <si>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</si>
  <si>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</si>
  <si>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</si>
  <si>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</si>
  <si>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</si>
  <si>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</si>
  <si>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</si>
  <si>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</si>
  <si>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</si>
  <si>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</si>
  <si>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</si>
  <si>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</si>
  <si>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</si>
  <si>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</si>
  <si>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</si>
  <si>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</si>
  <si>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</si>
  <si>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</si>
  <si>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</si>
  <si>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</si>
  <si>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</si>
  <si>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</si>
  <si>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</si>
  <si>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</si>
  <si>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</si>
  <si>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</si>
  <si>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</si>
  <si>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</si>
  <si>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</si>
  <si>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</si>
  <si>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</si>
  <si>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</si>
  <si>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</si>
  <si>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</si>
  <si>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</si>
  <si>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</si>
  <si>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</si>
  <si>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</si>
  <si>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</si>
  <si>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</si>
  <si>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</si>
  <si>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</si>
  <si>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</si>
  <si>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</si>
  <si>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</si>
  <si>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</si>
  <si>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</si>
  <si>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</si>
  <si>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</si>
  <si>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</si>
  <si>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</si>
  <si>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</si>
  <si>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</si>
  <si>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</si>
  <si>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</si>
  <si>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</si>
  <si>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</si>
  <si>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</si>
  <si>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</si>
  <si>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</si>
  <si>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</si>
  <si>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</si>
  <si>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</si>
  <si>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</si>
  <si>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</si>
  <si>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</si>
  <si>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</si>
  <si>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</si>
  <si>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</si>
  <si>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</si>
  <si>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</si>
  <si>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</si>
  <si>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</si>
  <si>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</si>
  <si>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</si>
  <si>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</si>
  <si>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</si>
  <si>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</si>
  <si>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</si>
  <si>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</si>
  <si>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</si>
  <si>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</si>
  <si>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</si>
  <si>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</si>
  <si>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</si>
  <si>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</si>
  <si>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</si>
  <si>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</si>
  <si>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</si>
  <si>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</si>
  <si>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</si>
  <si>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</si>
  <si>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</si>
  <si>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</si>
  <si>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</si>
  <si>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</si>
  <si>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</si>
  <si>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</si>
  <si>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</si>
  <si>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</si>
  <si>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</si>
  <si>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</si>
  <si>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</si>
  <si>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</si>
  <si>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</si>
  <si>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</si>
  <si>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</si>
  <si>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</si>
  <si>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</si>
  <si>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</si>
  <si>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</si>
  <si>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</si>
  <si>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</si>
  <si>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</si>
  <si>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</si>
  <si>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</si>
  <si>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</si>
  <si>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</si>
  <si>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</si>
  <si>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</si>
  <si>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</si>
  <si>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</si>
  <si>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</si>
  <si>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</si>
  <si>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</si>
  <si>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</si>
  <si>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</si>
  <si>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</si>
  <si>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</si>
  <si>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</si>
  <si>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</si>
  <si>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</si>
  <si>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</si>
  <si>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</si>
  <si>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</si>
  <si>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</si>
  <si>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</si>
  <si>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</si>
  <si>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</si>
  <si>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</si>
  <si>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</si>
  <si>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</si>
  <si>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</si>
  <si>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</si>
  <si>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</si>
  <si>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</si>
  <si>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</si>
  <si>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</si>
  <si>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</si>
  <si>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</si>
  <si>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</si>
  <si>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</si>
  <si>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</si>
  <si>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</si>
  <si>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</si>
  <si>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</si>
  <si>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</si>
  <si>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</si>
  <si>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</si>
  <si>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</si>
  <si>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</si>
  <si>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</si>
  <si>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</si>
  <si>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</si>
  <si>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</si>
  <si>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</si>
  <si>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</si>
  <si>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</si>
  <si>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</si>
  <si>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</si>
  <si>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</si>
  <si>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</si>
  <si>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</si>
  <si>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</si>
  <si>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</si>
  <si>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</si>
  <si>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</si>
  <si>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</si>
  <si>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</si>
  <si>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</si>
  <si>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</si>
  <si>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</si>
  <si>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</si>
  <si>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</si>
  <si>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</si>
  <si>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</si>
  <si>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</si>
  <si>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</si>
  <si>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</si>
  <si>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</si>
  <si>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</si>
  <si>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</si>
  <si>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</si>
  <si>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</si>
  <si>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</si>
  <si>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</si>
  <si>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</si>
  <si>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</si>
  <si>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</si>
  <si>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</si>
  <si>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</si>
  <si>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</si>
  <si>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</si>
  <si>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</si>
  <si>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</si>
  <si>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</si>
  <si>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</si>
  <si>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</si>
  <si>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</si>
  <si>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</si>
  <si>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</si>
  <si>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</si>
  <si>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</si>
  <si>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</si>
  <si>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</si>
  <si>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</si>
  <si>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</si>
  <si>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</si>
  <si>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</si>
  <si>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</si>
  <si>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</si>
  <si>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</si>
  <si>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</si>
  <si>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</si>
  <si>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</si>
  <si>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</si>
  <si>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</si>
  <si>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</si>
  <si>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</si>
  <si>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</si>
  <si>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</si>
  <si>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</si>
  <si>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</si>
  <si>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</si>
  <si>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</si>
  <si>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</si>
  <si>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</si>
  <si>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</si>
  <si>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</si>
  <si>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</si>
  <si>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</si>
  <si>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</si>
  <si>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</si>
  <si>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</si>
  <si>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</si>
  <si>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</si>
  <si>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</si>
  <si>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</si>
  <si>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</si>
  <si>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</si>
  <si>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</si>
  <si>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</si>
  <si>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</si>
  <si>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</si>
  <si>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</si>
  <si>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</si>
  <si>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</si>
  <si>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</si>
  <si>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</si>
  <si>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</si>
  <si>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</si>
  <si>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</si>
  <si>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</si>
  <si>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</si>
  <si>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</si>
  <si>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</si>
  <si>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</si>
  <si>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</si>
  <si>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</si>
  <si>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</si>
  <si>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</si>
  <si>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</si>
  <si>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</si>
  <si>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</si>
  <si>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</si>
  <si>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</si>
  <si>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</si>
  <si>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</si>
  <si>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</si>
  <si>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</si>
  <si>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</si>
  <si>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</si>
  <si>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</si>
  <si>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</si>
  <si>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</si>
  <si>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</si>
  <si>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</si>
  <si>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</si>
  <si>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</si>
  <si>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</si>
  <si>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</si>
  <si>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</si>
  <si>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</si>
  <si>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</si>
  <si>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</si>
  <si>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</si>
  <si>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</si>
  <si>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</si>
  <si>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</si>
  <si>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</si>
  <si>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</si>
  <si>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</si>
  <si>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</si>
  <si>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</si>
  <si>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</si>
  <si>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</si>
  <si>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</si>
  <si>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</si>
  <si>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</si>
  <si>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</si>
  <si>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</si>
  <si>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</si>
  <si>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</si>
  <si>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</si>
  <si>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</si>
  <si>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</si>
  <si>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</si>
  <si>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</si>
  <si>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</si>
  <si>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</si>
  <si>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</si>
  <si>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</si>
  <si>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</si>
  <si>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</si>
  <si>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</si>
  <si>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</si>
  <si>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</si>
  <si>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</si>
  <si>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</si>
  <si>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</si>
  <si>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</si>
  <si>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</si>
  <si>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</si>
  <si>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</si>
  <si>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</si>
  <si>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</si>
  <si>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</si>
  <si>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</si>
  <si>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</si>
  <si>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</si>
  <si>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</si>
  <si>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</si>
  <si>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</si>
  <si>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</si>
  <si>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</si>
  <si>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</si>
  <si>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</si>
  <si>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</si>
  <si>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</si>
  <si>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</si>
  <si>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</si>
  <si>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</si>
  <si>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</si>
  <si>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</si>
  <si>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</si>
  <si>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</si>
  <si>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</si>
  <si>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</si>
  <si>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</si>
  <si>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</si>
  <si>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</si>
  <si>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</si>
  <si>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</si>
  <si>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</si>
  <si>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</si>
  <si>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</si>
  <si>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</si>
  <si>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</si>
  <si>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</si>
  <si>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</si>
  <si>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</si>
  <si>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</si>
  <si>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</si>
  <si>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</si>
  <si>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</si>
  <si>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</si>
  <si>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</si>
  <si>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</si>
  <si>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</si>
  <si>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</si>
  <si>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</si>
  <si>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</si>
  <si>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</si>
  <si>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</si>
  <si>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</si>
  <si>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</si>
  <si>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</si>
  <si>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</si>
  <si>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</si>
  <si>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</si>
  <si>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</si>
  <si>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</si>
  <si>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</si>
  <si>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</si>
  <si>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</si>
  <si>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</si>
  <si>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</si>
  <si>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</si>
  <si>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</si>
  <si>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</si>
  <si>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</si>
  <si>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</si>
  <si>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</si>
  <si>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</si>
  <si>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</si>
  <si>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</si>
  <si>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</si>
  <si>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</si>
  <si>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</si>
  <si>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</si>
  <si>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</si>
  <si>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</si>
  <si>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</si>
  <si>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</si>
  <si>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</si>
  <si>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</si>
  <si>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</si>
  <si>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</si>
  <si>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</si>
  <si>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</si>
  <si>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</si>
  <si>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</si>
  <si>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</si>
  <si>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</si>
  <si>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</si>
  <si>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</si>
  <si>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</si>
  <si>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</si>
  <si>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</si>
  <si>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</si>
  <si>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</si>
  <si>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</si>
  <si>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</si>
  <si>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</si>
  <si>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</si>
  <si>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</si>
  <si>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</si>
  <si>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</si>
  <si>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</si>
  <si>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</si>
  <si>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</si>
  <si>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</si>
  <si>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</si>
  <si>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</si>
  <si>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</si>
  <si>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</si>
  <si>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</si>
  <si>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</si>
  <si>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</si>
  <si>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</si>
  <si>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</si>
  <si>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</si>
  <si>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</si>
  <si>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</si>
  <si>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</si>
  <si>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</si>
  <si>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</si>
  <si>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</si>
  <si>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</si>
  <si>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</si>
  <si>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</si>
  <si>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</si>
  <si>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</si>
  <si>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</si>
  <si>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</si>
  <si>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</si>
  <si>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</si>
  <si>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</si>
  <si>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</si>
  <si>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</si>
  <si>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</si>
  <si>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</si>
  <si>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</si>
  <si>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</si>
  <si>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</si>
  <si>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</si>
  <si>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</si>
  <si>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</si>
  <si>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</si>
  <si>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</si>
  <si>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</si>
  <si>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</si>
  <si>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</si>
  <si>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</si>
  <si>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</si>
  <si>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</si>
  <si>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</si>
  <si>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</si>
  <si>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</si>
  <si>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</si>
  <si>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</si>
  <si>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</si>
  <si>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</si>
  <si>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</si>
  <si>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</si>
  <si>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</si>
  <si>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</si>
  <si>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</si>
  <si>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</si>
  <si>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</si>
  <si>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</si>
  <si>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</si>
  <si>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</si>
  <si>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</si>
  <si>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</si>
  <si>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</si>
  <si>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</si>
  <si>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</si>
  <si>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</si>
  <si>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</si>
  <si>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</si>
  <si>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</si>
  <si>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</si>
  <si>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</si>
  <si>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</si>
  <si>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</si>
  <si>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</si>
  <si>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</si>
  <si>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</si>
  <si>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</si>
  <si>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</si>
  <si>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</si>
  <si>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</si>
  <si>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</si>
  <si>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</si>
  <si>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</si>
  <si>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</si>
  <si>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</si>
  <si>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</si>
  <si>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</si>
  <si>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</si>
  <si>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</si>
  <si>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</si>
  <si>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</si>
  <si>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</si>
  <si>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</si>
  <si>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</si>
  <si>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</si>
  <si>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</si>
  <si>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</si>
  <si>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</si>
  <si>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</si>
  <si>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</si>
  <si>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</si>
  <si>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</si>
  <si>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</si>
  <si>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</si>
  <si>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</si>
  <si>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</si>
  <si>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</si>
  <si>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</si>
  <si>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</si>
  <si>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</si>
  <si>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</si>
  <si>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</si>
  <si>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</si>
  <si>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</si>
  <si>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</si>
  <si>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</si>
  <si>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</si>
  <si>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</si>
  <si>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</si>
  <si>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</si>
  <si>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</si>
  <si>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</si>
  <si>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</si>
  <si>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</si>
  <si>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</si>
  <si>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</si>
  <si>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</si>
  <si>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</si>
  <si>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</si>
  <si>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</si>
  <si>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</si>
  <si>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</si>
  <si>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</si>
  <si>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</si>
  <si>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</si>
  <si>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</si>
  <si>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</si>
  <si>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</si>
  <si>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</si>
  <si>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</si>
  <si>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</si>
  <si>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</si>
  <si>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</si>
  <si>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</si>
  <si>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</si>
  <si>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</si>
  <si>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</si>
  <si>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</si>
  <si>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</si>
  <si>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</si>
  <si>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</si>
  <si>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</si>
  <si>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</si>
  <si>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</si>
  <si>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</si>
  <si>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</si>
  <si>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</si>
  <si>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</si>
  <si>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</si>
  <si>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</si>
  <si>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</si>
  <si>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</si>
  <si>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</si>
  <si>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</si>
  <si>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</si>
  <si>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</si>
  <si>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</si>
  <si>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</si>
  <si>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</si>
  <si>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</si>
  <si>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</si>
  <si>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</si>
  <si>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</si>
  <si>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</si>
  <si>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</si>
  <si>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</si>
  <si>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</si>
  <si>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</si>
  <si>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</si>
  <si>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</si>
  <si>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</si>
  <si>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</si>
  <si>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</si>
  <si>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</si>
  <si>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</si>
  <si>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</si>
  <si>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</si>
  <si>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</si>
  <si>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</si>
  <si>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</si>
  <si>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</si>
  <si>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</si>
  <si>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</si>
  <si>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</si>
  <si>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</si>
  <si>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</si>
  <si>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</si>
  <si>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</si>
  <si>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</si>
  <si>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</si>
  <si>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</si>
  <si>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</si>
  <si>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</si>
  <si>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</si>
  <si>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</si>
  <si>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</si>
  <si>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</si>
  <si>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</si>
  <si>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</si>
  <si>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</si>
  <si>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</si>
  <si>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</si>
  <si>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</si>
  <si>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</si>
  <si>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</si>
  <si>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</si>
  <si>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</si>
  <si>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</si>
  <si>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</si>
  <si>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</si>
  <si>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</si>
  <si>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</si>
  <si>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</si>
  <si>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</si>
  <si>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</si>
  <si>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</si>
  <si>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</si>
  <si>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</si>
  <si>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</si>
  <si>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</si>
  <si>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</si>
  <si>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</si>
  <si>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</si>
  <si>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</si>
  <si>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</si>
  <si>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</si>
  <si>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</si>
  <si>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</si>
  <si>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</si>
  <si>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</si>
  <si>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</si>
  <si>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</si>
  <si>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</si>
  <si>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</si>
  <si>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</si>
  <si>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</si>
  <si>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</si>
  <si>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</si>
  <si>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</si>
  <si>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</si>
  <si>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</si>
  <si>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</si>
  <si>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</si>
  <si>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</si>
  <si>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</si>
  <si>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</si>
  <si>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</si>
  <si>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</si>
  <si>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</si>
  <si>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</si>
  <si>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</si>
  <si>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</si>
  <si>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</si>
  <si>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</si>
  <si>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</si>
  <si>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</si>
  <si>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</si>
  <si>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</si>
  <si>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</si>
  <si>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</si>
  <si>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</si>
  <si>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</si>
  <si>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</si>
  <si>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</si>
  <si>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</si>
  <si>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</si>
  <si>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</si>
  <si>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</si>
  <si>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</si>
  <si>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</si>
  <si>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</si>
  <si>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</si>
  <si>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</si>
  <si>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</si>
  <si>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</si>
  <si>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</si>
  <si>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</si>
  <si>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</si>
  <si>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</si>
  <si>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</si>
  <si>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</si>
  <si>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</si>
  <si>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</si>
  <si>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</si>
  <si>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</si>
  <si>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</si>
  <si>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</si>
  <si>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</si>
  <si>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</si>
  <si>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</si>
  <si>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</si>
  <si>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</si>
  <si>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</si>
  <si>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</si>
  <si>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</si>
  <si>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</si>
  <si>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</si>
  <si>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</si>
  <si>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</si>
  <si>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</si>
  <si>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</si>
  <si>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</si>
  <si>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</si>
  <si>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</si>
  <si>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</si>
  <si>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</si>
  <si>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</si>
  <si>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</si>
  <si>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</si>
  <si>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</si>
  <si>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</si>
  <si>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</si>
  <si>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</si>
  <si>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</si>
  <si>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</si>
  <si>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</si>
  <si>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</si>
  <si>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</si>
  <si>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</si>
  <si>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</si>
  <si>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</si>
  <si>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</si>
  <si>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</si>
  <si>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</si>
  <si>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</si>
  <si>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</si>
  <si>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</si>
  <si>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</si>
  <si>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</si>
  <si>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</si>
  <si>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</si>
  <si>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</si>
  <si>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</si>
  <si>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</si>
  <si>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</si>
  <si>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</si>
  <si>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</si>
  <si>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</si>
  <si>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</si>
  <si>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</si>
  <si>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</si>
  <si>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</si>
  <si>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</si>
  <si>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</si>
  <si>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</si>
  <si>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</si>
  <si>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</si>
  <si>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</si>
  <si>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</si>
  <si>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</si>
  <si>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</si>
  <si>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</si>
  <si>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</si>
  <si>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</si>
  <si>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</si>
  <si>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</si>
  <si>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</si>
  <si>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</si>
  <si>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</si>
  <si>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</si>
  <si>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</si>
  <si>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</si>
  <si>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</si>
  <si>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</si>
  <si>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</si>
  <si>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</si>
  <si>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</si>
  <si>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</si>
  <si>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</si>
  <si>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</si>
  <si>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</si>
  <si>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</si>
  <si>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</si>
  <si>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</si>
  <si>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</si>
  <si>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</si>
  <si>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</si>
  <si>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</si>
  <si>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</si>
  <si>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</si>
  <si>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</si>
  <si>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</si>
  <si>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</si>
  <si>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</si>
  <si>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</si>
  <si>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</si>
  <si>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</si>
  <si>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</si>
  <si>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</si>
  <si>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</si>
  <si>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</si>
  <si>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</si>
  <si>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</si>
  <si>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</si>
  <si>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</si>
  <si>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</si>
  <si>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</si>
  <si>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</si>
  <si>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</si>
  <si>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</si>
  <si>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</si>
  <si>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</si>
  <si>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</si>
  <si>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</si>
  <si>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</si>
  <si>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</si>
  <si>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</si>
  <si>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</si>
  <si>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</si>
  <si>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</si>
  <si>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</si>
  <si>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</si>
  <si>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</si>
  <si>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</si>
  <si>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</si>
  <si>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</si>
  <si>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</si>
  <si>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</si>
  <si>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</si>
  <si>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</si>
  <si>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</si>
  <si>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</si>
  <si>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</si>
  <si>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</si>
  <si>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</si>
  <si>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</si>
  <si>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</si>
  <si>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</si>
  <si>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</si>
  <si>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</si>
  <si>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</si>
  <si>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</si>
  <si>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</si>
  <si>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</si>
  <si>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</si>
  <si>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</si>
  <si>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</si>
  <si>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</si>
  <si>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</si>
  <si>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</si>
  <si>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</si>
  <si>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</si>
  <si>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</si>
  <si>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</si>
  <si>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</si>
  <si>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</si>
  <si>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</si>
  <si>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</si>
  <si>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</si>
  <si>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</si>
  <si>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</si>
  <si>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</si>
  <si>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</si>
  <si>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</si>
  <si>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</si>
  <si>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</si>
  <si>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</si>
  <si>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</si>
  <si>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</si>
  <si>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</si>
  <si>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</si>
  <si>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</si>
  <si>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</si>
  <si>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</si>
  <si>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</si>
  <si>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</si>
  <si>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</si>
  <si>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</si>
  <si>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</si>
  <si>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</si>
  <si>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</si>
  <si>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</si>
  <si>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</si>
  <si>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</si>
  <si>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</si>
  <si>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</si>
  <si>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</si>
  <si>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</si>
  <si>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</si>
  <si>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</si>
  <si>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</si>
  <si>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</si>
  <si>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</si>
  <si>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</si>
  <si>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</si>
  <si>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</si>
  <si>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</si>
  <si>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</si>
  <si>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</si>
  <si>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</si>
  <si>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</si>
  <si>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</si>
  <si>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</si>
  <si>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</si>
  <si>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</si>
  <si>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</si>
  <si>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</si>
  <si>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</si>
  <si>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</si>
  <si>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</si>
  <si>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</si>
  <si>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</si>
  <si>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</si>
  <si>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</si>
  <si>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</si>
  <si>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</si>
  <si>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</si>
  <si>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</si>
  <si>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</si>
  <si>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</si>
  <si>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</si>
  <si>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</si>
  <si>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</si>
  <si>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</si>
  <si>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</si>
  <si>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</si>
  <si>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</si>
  <si>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</si>
  <si>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</si>
  <si>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</si>
  <si>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</si>
  <si>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</si>
  <si>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</si>
  <si>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</si>
  <si>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</si>
  <si>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</si>
  <si>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</si>
  <si>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</si>
  <si>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</si>
  <si>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</si>
  <si>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</si>
  <si>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</si>
  <si>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</si>
  <si>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</si>
  <si>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</si>
  <si>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</si>
  <si>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</si>
  <si>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</si>
  <si>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</si>
  <si>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</si>
  <si>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</si>
  <si>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</si>
  <si>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</si>
  <si>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</si>
  <si>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</si>
  <si>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</si>
  <si>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</si>
  <si>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</si>
  <si>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</si>
  <si>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</si>
  <si>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</si>
  <si>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</si>
  <si>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</si>
  <si>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</si>
  <si>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</si>
  <si>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</si>
  <si>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</si>
  <si>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</si>
  <si>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</si>
  <si>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</si>
  <si>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</si>
  <si>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</si>
  <si>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</si>
  <si>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</si>
  <si>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</si>
  <si>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</si>
  <si>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</si>
  <si>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</si>
  <si>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</si>
  <si>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</si>
  <si>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</si>
  <si>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</si>
  <si>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</si>
  <si>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</si>
  <si>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</si>
  <si>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</si>
  <si>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</si>
  <si>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</si>
  <si>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</si>
  <si>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</si>
  <si>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</si>
  <si>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</si>
  <si>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</si>
  <si>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</si>
  <si>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</si>
  <si>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</si>
  <si>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</si>
  <si>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</si>
  <si>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</si>
  <si>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</si>
  <si>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</si>
  <si>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</si>
  <si>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</si>
  <si>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</si>
  <si>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</si>
  <si>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</si>
  <si>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</si>
  <si>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</si>
  <si>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</si>
  <si>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</si>
  <si>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</si>
  <si>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</si>
  <si>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</si>
  <si>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</si>
  <si>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</si>
  <si>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</si>
  <si>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</si>
  <si>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</si>
  <si>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</si>
  <si>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</si>
  <si>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</si>
  <si>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</si>
  <si>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</si>
  <si>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</si>
  <si>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</si>
  <si>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</si>
  <si>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</si>
  <si>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</si>
  <si>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</si>
  <si>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</si>
  <si>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</si>
  <si>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</si>
  <si>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</si>
  <si>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</si>
  <si>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</si>
  <si>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</si>
  <si>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</si>
  <si>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</si>
  <si>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</si>
  <si>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</si>
  <si>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</si>
  <si>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</si>
  <si>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</si>
  <si>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</si>
  <si>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</si>
  <si>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</si>
  <si>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</si>
  <si>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</si>
  <si>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</si>
  <si>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</si>
  <si>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</si>
  <si>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</si>
  <si>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</si>
  <si>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</si>
  <si>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</si>
  <si>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</si>
  <si>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</si>
  <si>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</si>
  <si>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</si>
  <si>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</si>
  <si>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</si>
  <si>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</si>
  <si>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</si>
  <si>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</si>
  <si>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</si>
  <si>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</si>
  <si>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</si>
  <si>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</si>
  <si>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</si>
  <si>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</si>
  <si>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</si>
  <si>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</si>
  <si>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</si>
  <si>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</si>
  <si>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</si>
  <si>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</si>
  <si>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</si>
  <si>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</si>
  <si>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</si>
  <si>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</si>
  <si>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</si>
  <si>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</si>
  <si>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</si>
  <si>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</si>
  <si>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</si>
  <si>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</si>
  <si>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</si>
  <si>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</si>
  <si>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</si>
  <si>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</si>
  <si>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</si>
  <si>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</si>
  <si>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</si>
  <si>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</si>
  <si>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</si>
  <si>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</si>
  <si>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</si>
  <si>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</si>
  <si>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</si>
  <si>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</si>
  <si>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</si>
  <si>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</si>
  <si>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</si>
  <si>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</si>
  <si>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</si>
  <si>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</si>
  <si>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</si>
  <si>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</si>
  <si>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</si>
  <si>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</si>
  <si>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</si>
  <si>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</si>
  <si>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</si>
  <si>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</si>
  <si>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</si>
  <si>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</si>
  <si>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</si>
  <si>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</si>
  <si>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</si>
  <si>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</si>
  <si>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</si>
  <si>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</si>
  <si>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</si>
  <si>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</si>
  <si>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</si>
  <si>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</si>
  <si>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</si>
  <si>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</si>
  <si>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</si>
  <si>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</si>
  <si>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</si>
  <si>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</si>
  <si>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</si>
  <si>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</si>
  <si>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</si>
  <si>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</si>
  <si>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</si>
  <si>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</si>
  <si>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</si>
  <si>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</si>
  <si>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</si>
  <si>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</si>
  <si>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</si>
  <si>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</si>
  <si>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</si>
  <si>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</si>
  <si>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</si>
  <si>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</si>
  <si>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</si>
  <si>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</si>
  <si>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</si>
  <si>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</si>
  <si>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</si>
  <si>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</si>
  <si>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</si>
  <si>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</si>
  <si>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</si>
  <si>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</si>
  <si>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</si>
  <si>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</si>
  <si>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</si>
  <si>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</si>
  <si>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</si>
  <si>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</si>
  <si>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</si>
  <si>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</si>
  <si>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</si>
  <si>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</si>
  <si>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</si>
  <si>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</si>
  <si>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</si>
  <si>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</si>
  <si>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</si>
  <si>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</si>
  <si>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</si>
  <si>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</si>
  <si>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</si>
  <si>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</si>
  <si>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</si>
  <si>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</si>
  <si>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</si>
  <si>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</si>
  <si>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</si>
  <si>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</si>
  <si>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</si>
  <si>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</si>
  <si>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</si>
  <si>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</si>
  <si>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</si>
  <si>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</si>
  <si>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</si>
  <si>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</si>
  <si>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</si>
  <si>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</si>
  <si>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</si>
  <si>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</si>
  <si>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</si>
  <si>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</si>
  <si>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</si>
  <si>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</si>
  <si>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</si>
  <si>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</si>
  <si>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</si>
  <si>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</si>
  <si>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</si>
  <si>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</si>
  <si>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</si>
  <si>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</si>
  <si>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</si>
  <si>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</si>
  <si>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</si>
  <si>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</si>
  <si>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</si>
  <si>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</si>
  <si>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</si>
  <si>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</si>
  <si>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</si>
  <si>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</si>
  <si>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</si>
  <si>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</si>
  <si>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</si>
  <si>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</si>
  <si>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</si>
  <si>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</si>
  <si>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</si>
  <si>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</si>
  <si>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</si>
  <si>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</si>
  <si>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</si>
  <si>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</si>
  <si>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</si>
  <si>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</si>
  <si>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</si>
  <si>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</si>
  <si>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</si>
  <si>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</si>
  <si>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</si>
  <si>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</si>
  <si>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</si>
  <si>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</si>
  <si>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</si>
  <si>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</si>
  <si>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</si>
  <si>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</si>
  <si>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</si>
  <si>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</si>
  <si>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</si>
  <si>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</si>
  <si>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</si>
  <si>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</si>
  <si>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</si>
  <si>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</si>
  <si>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</si>
  <si>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</si>
  <si>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</si>
  <si>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</si>
  <si>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</si>
  <si>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</si>
  <si>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</si>
  <si>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</si>
  <si>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</si>
  <si>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</si>
  <si>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</si>
  <si>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</si>
  <si>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</si>
  <si>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</si>
  <si>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</si>
  <si>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</si>
  <si>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</si>
  <si>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</si>
  <si>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</si>
  <si>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</si>
  <si>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</si>
  <si>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</si>
  <si>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</si>
  <si>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</si>
  <si>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</si>
  <si>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</si>
  <si>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</si>
  <si>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</si>
  <si>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</si>
  <si>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</si>
  <si>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</si>
  <si>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</si>
  <si>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</si>
  <si>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</si>
  <si>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</si>
  <si>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</si>
  <si>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</si>
  <si>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</si>
  <si>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</si>
  <si>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</si>
  <si>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</si>
  <si>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</si>
  <si>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</si>
  <si>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</si>
  <si>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</si>
  <si>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</si>
  <si>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</si>
  <si>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</si>
  <si>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</si>
  <si>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</si>
  <si>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</si>
  <si>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</si>
  <si>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</si>
  <si>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</si>
  <si>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</si>
  <si>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</si>
  <si>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</si>
  <si>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</si>
  <si>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</si>
  <si>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</si>
  <si>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</si>
  <si>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</si>
  <si>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</si>
  <si>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</si>
  <si>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</si>
  <si>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</si>
  <si>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</si>
  <si>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</si>
  <si>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</si>
  <si>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</si>
  <si>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</si>
  <si>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</si>
  <si>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</si>
  <si>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</si>
  <si>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</si>
  <si>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</si>
  <si>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</si>
  <si>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</si>
  <si>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</si>
  <si>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</si>
  <si>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</si>
  <si>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</si>
  <si>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</si>
  <si>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</si>
  <si>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</si>
  <si>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</si>
  <si>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</si>
  <si>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</si>
  <si>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</si>
  <si>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</si>
  <si>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</si>
  <si>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</si>
  <si>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</si>
  <si>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</si>
  <si>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</si>
  <si>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</si>
  <si>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</si>
  <si>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</si>
  <si>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</si>
  <si>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</si>
  <si>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</si>
  <si>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</si>
  <si>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</si>
  <si>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</si>
  <si>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</si>
  <si>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</si>
  <si>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</si>
  <si>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</si>
  <si>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</si>
  <si>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</si>
  <si>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</si>
  <si>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</si>
  <si>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</si>
  <si>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</si>
  <si>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</si>
  <si>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</si>
  <si>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</si>
  <si>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</si>
  <si>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</si>
  <si>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</si>
  <si>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</si>
  <si>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</si>
  <si>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</si>
  <si>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</si>
  <si>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</si>
  <si>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</si>
  <si>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</si>
  <si>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</si>
  <si>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</si>
  <si>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</si>
  <si>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</si>
  <si>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</si>
  <si>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</si>
  <si>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</si>
  <si>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</si>
  <si>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</si>
  <si>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</si>
  <si>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</si>
  <si>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</si>
  <si>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</si>
  <si>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</si>
  <si>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</si>
  <si>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</si>
  <si>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</si>
  <si>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</si>
  <si>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</si>
  <si>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</si>
  <si>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</si>
  <si>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</si>
  <si>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</si>
  <si>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</si>
  <si>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</si>
  <si>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</si>
  <si>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</si>
  <si>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</si>
  <si>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</si>
  <si>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</si>
  <si>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</si>
  <si>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</si>
  <si>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</si>
  <si>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</si>
  <si>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</si>
  <si>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</si>
  <si>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</si>
  <si>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</si>
  <si>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</si>
  <si>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</si>
  <si>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</si>
  <si>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</si>
  <si>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</si>
  <si>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</si>
  <si>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</si>
  <si>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</si>
  <si>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</si>
  <si>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</si>
  <si>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</si>
  <si>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</si>
  <si>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</si>
  <si>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</si>
  <si>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</si>
  <si>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</si>
  <si>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</si>
  <si>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</si>
  <si>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</si>
  <si>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</si>
  <si>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</si>
  <si>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</si>
  <si>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</si>
  <si>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</si>
  <si>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</si>
  <si>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</si>
  <si>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</si>
  <si>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</si>
  <si>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</si>
  <si>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</si>
  <si>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</si>
  <si>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</si>
  <si>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</si>
  <si>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</si>
  <si>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</si>
  <si>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</si>
  <si>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</si>
  <si>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</si>
  <si>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</si>
  <si>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</si>
  <si>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</si>
  <si>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</si>
  <si>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</si>
  <si>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</si>
  <si>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</si>
  <si>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</si>
  <si>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</si>
  <si>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</si>
  <si>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</si>
  <si>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</si>
  <si>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</si>
  <si>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</si>
  <si>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</si>
  <si>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</si>
  <si>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</si>
  <si>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</si>
  <si>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</si>
  <si>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</si>
  <si>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</si>
  <si>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</si>
  <si>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</si>
  <si>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</si>
  <si>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</si>
  <si>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</si>
  <si>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</si>
  <si>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</si>
  <si>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</si>
  <si>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</si>
  <si>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</si>
  <si>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</si>
  <si>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</si>
  <si>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</si>
  <si>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</si>
  <si>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</si>
  <si>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</si>
  <si>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</si>
  <si>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</si>
  <si>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</si>
  <si>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</si>
  <si>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</si>
  <si>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</si>
  <si>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</si>
  <si>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</si>
  <si>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</si>
  <si>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</si>
  <si>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</si>
  <si>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</si>
  <si>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</si>
  <si>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</si>
  <si>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</si>
  <si>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</si>
  <si>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</si>
  <si>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</si>
  <si>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</si>
  <si>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</si>
  <si>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</si>
  <si>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</si>
  <si>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</si>
  <si>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</si>
  <si>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</si>
  <si>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</si>
  <si>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</si>
  <si>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</si>
  <si>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</si>
  <si>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</si>
  <si>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</si>
  <si>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</si>
  <si>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</si>
  <si>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</si>
  <si>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</si>
  <si>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</si>
  <si>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</si>
  <si>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</si>
  <si>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</si>
  <si>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</si>
  <si>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</si>
  <si>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</si>
  <si>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</si>
  <si>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</si>
  <si>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</si>
  <si>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</si>
  <si>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</si>
  <si>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</si>
  <si>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</si>
  <si>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</si>
  <si>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</si>
  <si>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</si>
  <si>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</si>
  <si>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</si>
  <si>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</si>
  <si>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</si>
  <si>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</si>
  <si>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</si>
  <si>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</si>
  <si>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</si>
  <si>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</si>
  <si>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</si>
  <si>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</si>
  <si>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</si>
  <si>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</si>
  <si>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</si>
  <si>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</si>
  <si>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</si>
  <si>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</si>
  <si>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</si>
  <si>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</si>
  <si>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</si>
  <si>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</si>
  <si>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</si>
  <si>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</si>
  <si>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</si>
  <si>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</si>
  <si>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</si>
  <si>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</si>
  <si>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</si>
  <si>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</si>
  <si>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</si>
  <si>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</si>
  <si>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</si>
  <si>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</si>
  <si>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</si>
  <si>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</si>
  <si>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</si>
  <si>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</si>
  <si>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</si>
  <si>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</si>
  <si>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</si>
  <si>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</si>
  <si>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</si>
  <si>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</si>
  <si>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</si>
  <si>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</si>
  <si>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</si>
  <si>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</si>
  <si>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</si>
  <si>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</si>
  <si>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</si>
  <si>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</si>
  <si>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</si>
  <si>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</si>
  <si>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</si>
  <si>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</si>
  <si>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</si>
  <si>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</si>
  <si>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</si>
  <si>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</si>
  <si>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</si>
  <si>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</si>
  <si>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</si>
  <si>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</si>
  <si>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</si>
  <si>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</si>
  <si>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</si>
  <si>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</si>
  <si>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</si>
  <si>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</si>
  <si>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</si>
  <si>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</si>
  <si>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</si>
  <si>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</si>
  <si>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</si>
  <si>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</si>
  <si>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</si>
  <si>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</si>
  <si>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</si>
  <si>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</si>
  <si>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</si>
  <si>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</si>
  <si>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</si>
  <si>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</si>
  <si>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</si>
  <si>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</si>
  <si>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</si>
  <si>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</si>
  <si>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</si>
  <si>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</si>
  <si>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</si>
  <si>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</si>
  <si>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</si>
  <si>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</si>
  <si>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</si>
  <si>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</si>
  <si>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</si>
  <si>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</si>
  <si>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</si>
  <si>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</si>
  <si>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</si>
  <si>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</si>
  <si>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</si>
  <si>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</si>
  <si>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</si>
  <si>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</si>
  <si>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</si>
  <si>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</si>
  <si>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</si>
  <si>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</si>
  <si>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</si>
  <si>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</si>
  <si>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</si>
  <si>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</si>
  <si>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</si>
  <si>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</si>
  <si>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</si>
  <si>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</si>
  <si>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</si>
  <si>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</si>
  <si>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</si>
  <si>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</si>
  <si>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</si>
  <si>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</si>
  <si>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</si>
  <si>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</si>
  <si>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</si>
  <si>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</si>
  <si>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</si>
  <si>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</si>
  <si>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</si>
  <si>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</si>
  <si>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</si>
  <si>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</si>
  <si>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</si>
  <si>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</si>
  <si>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</si>
  <si>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</si>
  <si>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</si>
  <si>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</si>
  <si>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</si>
  <si>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</si>
  <si>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</si>
  <si>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</si>
  <si>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</si>
  <si>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</si>
  <si>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</si>
  <si>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</si>
  <si>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</si>
  <si>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</si>
  <si>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</si>
  <si>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</si>
  <si>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</si>
  <si>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</si>
  <si>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</si>
  <si>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</si>
  <si>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</si>
  <si>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</si>
  <si>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</si>
  <si>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</si>
  <si>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</si>
  <si>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</si>
  <si>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</si>
  <si>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</si>
  <si>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</si>
  <si>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</si>
  <si>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</si>
  <si>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</si>
  <si>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</si>
  <si>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</si>
  <si>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</si>
  <si>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</si>
  <si>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</si>
  <si>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</si>
  <si>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</si>
  <si>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</si>
  <si>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</si>
  <si>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</si>
  <si>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</si>
  <si>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</si>
  <si>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</si>
  <si>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</si>
  <si>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</si>
  <si>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</si>
  <si>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</si>
  <si>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</si>
  <si>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</si>
  <si>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</si>
  <si>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</si>
  <si>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</si>
  <si>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</si>
  <si>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</si>
  <si>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</si>
  <si>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</si>
  <si>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</si>
  <si>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</si>
  <si>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</si>
  <si>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</si>
  <si>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</si>
  <si>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</si>
  <si>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</si>
  <si>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</si>
  <si>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</si>
  <si>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</si>
  <si>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</si>
  <si>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</si>
  <si>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</si>
  <si>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</si>
  <si>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</si>
  <si>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</si>
  <si>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</si>
  <si>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</si>
  <si>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</si>
  <si>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</si>
  <si>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</si>
  <si>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</si>
  <si>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</si>
  <si>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</si>
  <si>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</si>
  <si>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</si>
  <si>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</si>
  <si>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</si>
  <si>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</si>
  <si>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</si>
  <si>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</si>
  <si>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</si>
  <si>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</si>
  <si>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</si>
  <si>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</si>
  <si>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</si>
  <si>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</si>
  <si>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</si>
  <si>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</si>
  <si>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</si>
  <si>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</si>
  <si>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</si>
  <si>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</si>
  <si>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</si>
  <si>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</si>
  <si>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</si>
  <si>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</si>
  <si>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</si>
  <si>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</si>
  <si>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</si>
  <si>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</si>
  <si>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</si>
  <si>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</si>
  <si>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</si>
  <si>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</si>
  <si>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</si>
  <si>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</si>
  <si>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</si>
  <si>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</si>
  <si>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</si>
  <si>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</si>
  <si>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</si>
  <si>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</si>
  <si>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</si>
  <si>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</si>
  <si>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</si>
  <si>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</si>
  <si>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</si>
  <si>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</si>
  <si>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</si>
  <si>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</si>
  <si>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</si>
  <si>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</si>
  <si>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</si>
  <si>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</si>
  <si>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</si>
  <si>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</si>
  <si>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</si>
  <si>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</si>
  <si>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</si>
  <si>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</si>
  <si>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</si>
  <si>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</si>
  <si>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</si>
  <si>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</si>
  <si>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</si>
  <si>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</si>
  <si>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</si>
  <si>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</si>
  <si>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</si>
  <si>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</si>
  <si>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</si>
  <si>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</si>
  <si>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</si>
  <si>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</si>
  <si>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</si>
  <si>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</si>
  <si>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</si>
  <si>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</si>
  <si>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</si>
  <si>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</si>
  <si>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</si>
  <si>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</si>
  <si>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</si>
  <si>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</si>
  <si>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</si>
  <si>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</si>
  <si>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</si>
  <si>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</si>
  <si>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</si>
  <si>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</si>
  <si>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</si>
  <si>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</si>
  <si>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</si>
  <si>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</si>
  <si>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</si>
  <si>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</si>
  <si>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</si>
  <si>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</si>
  <si>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</si>
  <si>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</si>
  <si>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</si>
  <si>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</si>
  <si>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</si>
  <si>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</si>
  <si>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</si>
  <si>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</si>
  <si>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</si>
  <si>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</si>
  <si>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</si>
  <si>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</si>
  <si>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</si>
  <si>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</si>
  <si>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</si>
  <si>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</si>
  <si>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</si>
  <si>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</si>
  <si>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</si>
  <si>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</si>
  <si>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</si>
  <si>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</si>
  <si>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</si>
  <si>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</si>
  <si>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</si>
  <si>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</si>
  <si>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</si>
  <si>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</si>
  <si>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</si>
  <si>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</si>
  <si>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</si>
  <si>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</si>
  <si>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</si>
  <si>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</si>
  <si>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</si>
  <si>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</si>
  <si>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</si>
  <si>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</si>
  <si>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</si>
  <si>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</si>
  <si>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</si>
  <si>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</si>
  <si>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</si>
  <si>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</si>
  <si>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</si>
  <si>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</si>
  <si>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</si>
  <si>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</si>
  <si>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</si>
  <si>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</si>
  <si>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</si>
  <si>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</si>
  <si>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</si>
  <si>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</si>
  <si>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</si>
  <si>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</si>
  <si>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</si>
  <si>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</si>
  <si>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</si>
  <si>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</si>
  <si>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</si>
  <si>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</si>
  <si>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</si>
  <si>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</si>
  <si>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</si>
  <si>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</si>
  <si>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</si>
  <si>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</si>
  <si>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</si>
  <si>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</si>
  <si>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</si>
  <si>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</si>
  <si>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</si>
  <si>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</si>
  <si>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</si>
  <si>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</si>
  <si>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</si>
  <si>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</si>
  <si>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</si>
  <si>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</si>
  <si>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</si>
  <si>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</si>
  <si>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</si>
  <si>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</si>
  <si>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</si>
  <si>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</si>
  <si>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</si>
  <si>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</si>
  <si>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</si>
  <si>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</si>
  <si>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</si>
  <si>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</si>
  <si>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</si>
  <si>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</si>
  <si>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</si>
  <si>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</si>
  <si>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</si>
  <si>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</si>
  <si>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</si>
  <si>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</si>
  <si>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</si>
  <si>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</si>
  <si>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</si>
  <si>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</si>
  <si>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</si>
  <si>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</si>
  <si>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</si>
  <si>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</si>
  <si>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</si>
  <si>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</si>
  <si>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</si>
  <si>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</si>
  <si>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</si>
  <si>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</si>
  <si>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</si>
  <si>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</si>
  <si>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</si>
  <si>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</si>
  <si>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</si>
  <si>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</si>
  <si>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</si>
  <si>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</si>
  <si>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</si>
  <si>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</si>
  <si>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</si>
  <si>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</si>
  <si>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</si>
  <si>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</si>
  <si>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</si>
  <si>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</si>
  <si>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</si>
  <si>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</si>
  <si>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</si>
  <si>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</si>
  <si>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</si>
  <si>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</si>
  <si>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</si>
  <si>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</si>
  <si>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</si>
  <si>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</si>
  <si>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</si>
  <si>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</si>
  <si>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</si>
  <si>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</si>
  <si>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</si>
  <si>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</si>
  <si>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</si>
  <si>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</si>
  <si>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</si>
  <si>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</si>
  <si>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</si>
  <si>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</si>
  <si>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</si>
  <si>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</si>
  <si>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</si>
  <si>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</si>
  <si>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</si>
  <si>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</si>
  <si>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</si>
  <si>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</si>
  <si>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</si>
  <si>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</si>
  <si>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</si>
  <si>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</si>
  <si>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</si>
  <si>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</si>
  <si>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</si>
  <si>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</si>
  <si>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</si>
  <si>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</si>
  <si>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</si>
  <si>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</si>
  <si>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</si>
  <si>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</si>
  <si>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</si>
  <si>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</si>
  <si>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</si>
  <si>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</si>
  <si>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</si>
  <si>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</si>
  <si>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</si>
  <si>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</si>
  <si>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</si>
  <si>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</si>
  <si>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</si>
  <si>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</si>
  <si>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</si>
  <si>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</si>
  <si>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</si>
  <si>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</si>
  <si>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</si>
  <si>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</si>
  <si>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</si>
  <si>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</si>
  <si>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</si>
  <si>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</si>
  <si>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</si>
  <si>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</si>
  <si>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</si>
  <si>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</si>
  <si>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</si>
  <si>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</si>
  <si>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</si>
  <si>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</si>
  <si>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</si>
  <si>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</si>
  <si>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</si>
  <si>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</si>
  <si>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</si>
  <si>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</si>
  <si>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</si>
  <si>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</si>
  <si>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</si>
  <si>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</si>
  <si>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</si>
  <si>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</si>
  <si>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</si>
  <si>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</si>
  <si>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</si>
  <si>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</si>
  <si>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</si>
  <si>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</si>
  <si>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</si>
  <si>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</si>
  <si>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</si>
  <si>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</si>
  <si>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</si>
  <si>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</si>
  <si>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</si>
  <si>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</si>
  <si>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</si>
  <si>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</si>
  <si>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</si>
  <si>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</si>
  <si>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</si>
  <si>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</si>
  <si>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</si>
  <si>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</si>
  <si>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</si>
  <si>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</si>
  <si>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</si>
  <si>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</si>
  <si>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</si>
  <si>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</si>
  <si>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</si>
  <si>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</si>
  <si>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</si>
  <si>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</si>
  <si>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</si>
  <si>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</si>
  <si>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</si>
  <si>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</si>
  <si>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</si>
  <si>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</si>
  <si>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</si>
  <si>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</si>
  <si>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</si>
  <si>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</si>
  <si>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</si>
  <si>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</si>
  <si>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</si>
  <si>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</si>
  <si>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</si>
  <si>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</si>
  <si>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</si>
  <si>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</si>
  <si>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</si>
  <si>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</si>
  <si>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</si>
  <si>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</si>
  <si>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</si>
  <si>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</si>
  <si>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</si>
  <si>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</si>
  <si>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</si>
  <si>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</si>
  <si>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</si>
  <si>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</si>
  <si>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</si>
  <si>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</si>
  <si>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</si>
  <si>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</si>
  <si>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</si>
  <si>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</si>
  <si>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</si>
  <si>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</si>
  <si>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</si>
  <si>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</si>
  <si>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</si>
  <si>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</si>
  <si>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</si>
  <si>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</si>
  <si>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</si>
  <si>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</si>
  <si>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</si>
  <si>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</si>
  <si>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</si>
  <si>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</si>
  <si>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</si>
  <si>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</si>
  <si>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</si>
  <si>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</si>
  <si>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</si>
  <si>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</si>
  <si>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</si>
  <si>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</si>
  <si>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</si>
  <si>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</si>
  <si>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</si>
  <si>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</si>
  <si>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</si>
  <si>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</si>
  <si>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</si>
  <si>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</si>
  <si>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</si>
  <si>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</si>
  <si>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</si>
  <si>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</si>
  <si>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</si>
  <si>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</si>
  <si>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</si>
  <si>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</si>
  <si>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</si>
  <si>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</si>
  <si>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</si>
  <si>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</si>
  <si>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</si>
  <si>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</si>
  <si>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</si>
  <si>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</si>
  <si>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</si>
  <si>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</si>
  <si>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</si>
  <si>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</si>
  <si>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</si>
  <si>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</si>
  <si>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</si>
  <si>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</si>
  <si>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</si>
  <si>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</si>
  <si>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</si>
  <si>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</si>
  <si>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</si>
  <si>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</si>
  <si>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</si>
  <si>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</si>
  <si>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</si>
  <si>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</si>
  <si>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</si>
  <si>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</si>
  <si>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</si>
  <si>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</si>
  <si>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</si>
  <si>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</si>
  <si>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</si>
  <si>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</si>
  <si>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</si>
  <si>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</si>
  <si>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</si>
  <si>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</si>
  <si>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</si>
  <si>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</si>
  <si>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</si>
  <si>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</si>
  <si>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</si>
  <si>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</si>
  <si>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</si>
  <si>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</si>
  <si>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</si>
  <si>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</si>
  <si>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</si>
  <si>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</si>
  <si>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</si>
  <si>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</si>
  <si>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</si>
  <si>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</si>
  <si>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</si>
  <si>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</si>
  <si>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</si>
  <si>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</si>
  <si>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</si>
  <si>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</si>
  <si>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</si>
  <si>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</si>
  <si>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</si>
  <si>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</si>
  <si>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</si>
  <si>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</si>
  <si>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</si>
  <si>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</si>
  <si>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</si>
  <si>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</si>
  <si>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</si>
  <si>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</si>
  <si>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</si>
  <si>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</si>
  <si>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</si>
  <si>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</si>
  <si>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</si>
  <si>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</si>
  <si>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</si>
  <si>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</si>
  <si>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</si>
  <si>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</si>
  <si>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</si>
  <si>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</si>
  <si>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</si>
  <si>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</si>
  <si>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</si>
  <si>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</si>
  <si>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</si>
  <si>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</si>
  <si>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</si>
  <si>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</si>
  <si>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</si>
  <si>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</si>
  <si>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</si>
  <si>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</si>
  <si>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</si>
  <si>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</si>
  <si>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</si>
  <si>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</si>
  <si>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</si>
  <si>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</si>
  <si>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</si>
  <si>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</si>
  <si>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</si>
  <si>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</si>
  <si>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</si>
  <si>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</si>
  <si>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</si>
  <si>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</si>
  <si>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</si>
  <si>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</si>
  <si>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</si>
  <si>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</si>
  <si>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</si>
  <si>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</si>
  <si>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</si>
  <si>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</si>
  <si>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</si>
  <si>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</si>
  <si>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</si>
  <si>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</si>
  <si>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</si>
  <si>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</si>
  <si>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</si>
  <si>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</si>
  <si>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</si>
  <si>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</si>
  <si>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</si>
  <si>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</si>
  <si>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</si>
  <si>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</si>
  <si>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</si>
  <si>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</si>
  <si>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</si>
  <si>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</si>
  <si>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</si>
  <si>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</si>
  <si>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</si>
  <si>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</si>
  <si>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</si>
  <si>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</si>
  <si>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</si>
  <si>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</si>
  <si>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</si>
  <si>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</si>
  <si>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</si>
  <si>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</si>
  <si>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</si>
  <si>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</si>
  <si>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</si>
  <si>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</si>
  <si>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</si>
  <si>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</si>
  <si>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</si>
  <si>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</si>
  <si>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</si>
  <si>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</si>
  <si>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</si>
  <si>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</si>
  <si>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</si>
  <si>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</si>
  <si>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</si>
  <si>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</si>
  <si>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</si>
  <si>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</si>
  <si>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</si>
  <si>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</si>
  <si>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</si>
  <si>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</si>
  <si>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</si>
  <si>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</si>
  <si>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</si>
  <si>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</si>
  <si>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</si>
  <si>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</si>
  <si>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</si>
  <si>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</si>
  <si>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</si>
  <si>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</si>
  <si>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</si>
  <si>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</si>
  <si>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</si>
  <si>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</si>
  <si>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</si>
  <si>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</si>
  <si>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</si>
  <si>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</si>
  <si>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</si>
  <si>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</si>
  <si>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</si>
  <si>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</si>
  <si>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</si>
  <si>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</si>
  <si>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</si>
  <si>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</si>
  <si>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</si>
  <si>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</si>
  <si>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</si>
  <si>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</si>
  <si>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</si>
  <si>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</si>
  <si>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</si>
  <si>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</si>
  <si>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</si>
  <si>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</si>
  <si>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</si>
  <si>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</si>
  <si>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</si>
  <si>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</si>
  <si>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</si>
  <si>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</si>
  <si>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</si>
  <si>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</si>
  <si>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</si>
  <si>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</si>
  <si>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</si>
  <si>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</si>
  <si>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</si>
  <si>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</si>
  <si>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</si>
  <si>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</si>
  <si>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</si>
  <si>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</si>
  <si>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</si>
  <si>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</si>
  <si>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</si>
  <si>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</si>
  <si>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</si>
  <si>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</si>
  <si>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</si>
  <si>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</si>
  <si>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</si>
  <si>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</si>
  <si>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</si>
  <si>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</si>
  <si>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</si>
  <si>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</si>
  <si>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</si>
  <si>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</si>
  <si>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</si>
  <si>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</si>
  <si>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</si>
  <si>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</si>
  <si>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</si>
  <si>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</si>
  <si>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</si>
  <si>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</si>
  <si>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</si>
  <si>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</si>
  <si>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</si>
  <si>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</si>
  <si>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</si>
  <si>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</si>
  <si>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</si>
  <si>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</si>
  <si>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</si>
  <si>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</si>
  <si>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</si>
  <si>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</si>
  <si>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</si>
  <si>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</si>
  <si>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</si>
  <si>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</si>
  <si>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</si>
  <si>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</si>
  <si>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</si>
  <si>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</si>
  <si>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</si>
  <si>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</si>
  <si>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</si>
  <si>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</si>
  <si>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</si>
  <si>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</si>
  <si>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</si>
  <si>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</si>
  <si>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</si>
  <si>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</si>
  <si>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</si>
  <si>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</si>
  <si>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</si>
  <si>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</si>
  <si>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</si>
  <si>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</si>
  <si>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</si>
  <si>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</si>
  <si>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</si>
  <si>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</si>
  <si>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</si>
  <si>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</si>
  <si>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</si>
  <si>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</si>
  <si>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</si>
  <si>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</si>
  <si>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</si>
  <si>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</si>
  <si>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</si>
  <si>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</si>
  <si>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</si>
  <si>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</si>
  <si>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</si>
  <si>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</si>
  <si>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</si>
  <si>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</si>
  <si>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</si>
  <si>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</si>
  <si>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</si>
  <si>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</si>
  <si>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</si>
  <si>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</si>
  <si>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</si>
  <si>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</si>
  <si>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</si>
  <si>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</si>
  <si>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</si>
  <si>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</si>
  <si>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</si>
  <si>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</si>
  <si>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</si>
  <si>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</si>
  <si>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</si>
  <si>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</si>
  <si>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</si>
  <si>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</si>
  <si>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</si>
  <si>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</si>
  <si>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</si>
  <si>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</si>
  <si>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</si>
  <si>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</si>
  <si>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</si>
  <si>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</si>
  <si>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</si>
  <si>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</si>
  <si>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</si>
  <si>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</si>
  <si>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</si>
  <si>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</si>
  <si>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</si>
  <si>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</si>
  <si>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</si>
  <si>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</si>
  <si>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</si>
  <si>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</si>
  <si>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</si>
  <si>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</si>
  <si>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</si>
  <si>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</si>
  <si>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</si>
  <si>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</si>
  <si>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</si>
  <si>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</si>
  <si>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</si>
  <si>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</si>
  <si>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</si>
  <si>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</si>
  <si>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</si>
  <si>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</si>
  <si>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</si>
  <si>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</si>
  <si>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</si>
  <si>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</si>
  <si>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</si>
  <si>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</si>
  <si>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</si>
  <si>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</si>
  <si>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</si>
  <si>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</si>
  <si>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</si>
  <si>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</si>
  <si>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</si>
  <si>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</si>
  <si>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</si>
  <si>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</si>
  <si>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</si>
  <si>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</si>
  <si>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</si>
  <si>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</si>
  <si>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</si>
  <si>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</si>
  <si>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</si>
  <si>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</si>
  <si>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</si>
  <si>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</si>
  <si>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</si>
  <si>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</si>
  <si>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</si>
  <si>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</si>
  <si>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</si>
  <si>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</si>
  <si>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</si>
  <si>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</si>
  <si>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</si>
  <si>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</si>
  <si>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</si>
  <si>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</si>
  <si>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</si>
  <si>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</si>
  <si>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</si>
  <si>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</si>
  <si>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</si>
  <si>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</si>
  <si>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</si>
  <si>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</si>
  <si>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</si>
  <si>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</si>
  <si>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</si>
  <si>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</si>
  <si>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</si>
  <si>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</si>
  <si>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</si>
  <si>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</si>
  <si>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</si>
  <si>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</si>
  <si>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</si>
  <si>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</si>
  <si>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</si>
  <si>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</si>
  <si>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</si>
  <si>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</si>
  <si>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</si>
  <si>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</si>
  <si>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</si>
  <si>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</si>
  <si>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</si>
  <si>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</si>
  <si>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</si>
  <si>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</si>
  <si>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</si>
  <si>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</si>
  <si>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</si>
  <si>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</si>
  <si>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</si>
  <si>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</si>
  <si>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</si>
  <si>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</si>
  <si>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</si>
  <si>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</si>
  <si>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</si>
  <si>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</si>
  <si>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</si>
  <si>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</si>
  <si>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</si>
  <si>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</si>
  <si>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</si>
  <si>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</si>
  <si>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</si>
  <si>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</si>
  <si>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</si>
  <si>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</si>
  <si>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</si>
  <si>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</si>
  <si>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</si>
  <si>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</si>
  <si>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</si>
  <si>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</si>
  <si>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</si>
  <si>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</si>
  <si>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</si>
  <si>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</si>
  <si>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</si>
  <si>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</si>
  <si>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</si>
  <si>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</si>
  <si>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</si>
  <si>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</si>
  <si>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</si>
  <si>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</si>
  <si>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</si>
  <si>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</si>
  <si>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</si>
  <si>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</si>
  <si>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</si>
  <si>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</si>
  <si>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</si>
  <si>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</si>
  <si>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</si>
  <si>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</si>
  <si>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</si>
  <si>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</si>
  <si>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</si>
  <si>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</si>
  <si>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</si>
  <si>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</si>
  <si>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</si>
  <si>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</si>
  <si>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</si>
  <si>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</si>
  <si>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</si>
  <si>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</si>
  <si>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</si>
  <si>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</si>
  <si>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</si>
  <si>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</si>
  <si>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</si>
  <si>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</si>
  <si>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</si>
  <si>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</si>
  <si>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</si>
  <si>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</si>
  <si>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</si>
  <si>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</si>
  <si>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</si>
  <si>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</si>
  <si>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</si>
  <si>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</si>
  <si>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</si>
  <si>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</si>
  <si>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</si>
  <si>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</si>
  <si>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</si>
  <si>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</si>
  <si>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</si>
  <si>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</si>
  <si>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</si>
  <si>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</si>
  <si>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</si>
  <si>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</si>
  <si>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</si>
  <si>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</si>
  <si>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</si>
  <si>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</si>
  <si>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</si>
  <si>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</si>
  <si>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</si>
  <si>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</si>
  <si>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</si>
  <si>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</si>
  <si>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</si>
  <si>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</si>
  <si>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</si>
  <si>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</si>
  <si>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</si>
  <si>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</si>
  <si>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</si>
  <si>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</si>
  <si>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</si>
  <si>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</si>
  <si>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</si>
  <si>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</si>
  <si>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</si>
  <si>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</si>
  <si>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</si>
  <si>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</si>
  <si>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</si>
  <si>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</si>
  <si>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</si>
  <si>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</si>
  <si>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</si>
  <si>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</si>
  <si>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</si>
  <si>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</si>
  <si>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</si>
  <si>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</si>
  <si>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</si>
  <si>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</si>
  <si>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</si>
  <si>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</si>
  <si>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</si>
  <si>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</si>
  <si>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</si>
  <si>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</si>
  <si>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</si>
  <si>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</si>
  <si>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</si>
  <si>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</si>
  <si>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</si>
  <si>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</si>
  <si>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</si>
  <si>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</si>
  <si>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</si>
  <si>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</si>
  <si>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</si>
  <si>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</si>
  <si>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</si>
  <si>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</si>
  <si>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</si>
  <si>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</si>
  <si>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</si>
  <si>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</si>
  <si>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</si>
  <si>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</si>
  <si>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</si>
  <si>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</si>
  <si>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</si>
  <si>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</si>
  <si>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</si>
  <si>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</si>
  <si>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</si>
  <si>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</si>
  <si>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</si>
  <si>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</si>
  <si>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</si>
  <si>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</si>
  <si>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</si>
  <si>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</si>
  <si>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</si>
  <si>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</si>
  <si>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</si>
  <si>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</si>
  <si>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</si>
  <si>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</si>
  <si>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</si>
  <si>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</si>
  <si>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</si>
  <si>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</si>
  <si>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</si>
  <si>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</si>
  <si>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</si>
  <si>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</si>
  <si>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</si>
  <si>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</si>
  <si>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</si>
  <si>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</si>
  <si>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</si>
  <si>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</si>
  <si>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</si>
  <si>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</si>
  <si>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</si>
  <si>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</si>
  <si>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</si>
  <si>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</si>
  <si>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</si>
  <si>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</si>
  <si>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</si>
  <si>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</si>
  <si>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</si>
  <si>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</si>
  <si>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</si>
  <si>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</si>
  <si>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</si>
  <si>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</si>
  <si>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</si>
  <si>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</si>
  <si>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</si>
  <si>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</si>
  <si>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</si>
  <si>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</si>
  <si>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</si>
  <si>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</si>
  <si>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</si>
  <si>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</si>
  <si>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</si>
  <si>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</si>
  <si>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</si>
  <si>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</si>
  <si>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</si>
  <si>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</si>
  <si>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</si>
  <si>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</si>
  <si>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</si>
  <si>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</si>
  <si>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</si>
  <si>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</si>
  <si>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</si>
  <si>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</si>
  <si>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</si>
  <si>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</si>
  <si>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</si>
  <si>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</si>
  <si>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</si>
  <si>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</si>
  <si>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</si>
  <si>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</si>
  <si>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</si>
  <si>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</si>
  <si>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</si>
  <si>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</si>
  <si>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</si>
  <si>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</si>
  <si>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</si>
  <si>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</si>
  <si>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</si>
  <si>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</si>
  <si>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</si>
  <si>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</si>
  <si>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</si>
  <si>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</si>
  <si>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</si>
  <si>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</si>
  <si>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</si>
  <si>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</si>
  <si>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</si>
  <si>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</si>
  <si>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</si>
  <si>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</si>
  <si>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</si>
  <si>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</si>
  <si>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</si>
  <si>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</si>
  <si>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</si>
  <si>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</si>
  <si>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</si>
  <si>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</si>
  <si>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</si>
  <si>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</si>
  <si>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</si>
  <si>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</si>
  <si>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</si>
  <si>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</si>
  <si>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</si>
  <si>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</si>
  <si>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</si>
  <si>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</si>
  <si>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</si>
  <si>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</si>
  <si>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</si>
  <si>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</si>
  <si>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</si>
  <si>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</si>
  <si>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</si>
  <si>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</si>
  <si>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</si>
  <si>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</si>
  <si>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</si>
  <si>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</si>
  <si>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</si>
  <si>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</si>
  <si>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</si>
  <si>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</si>
  <si>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</si>
  <si>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</si>
  <si>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</si>
  <si>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</si>
  <si>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</si>
  <si>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</si>
  <si>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</si>
  <si>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</si>
  <si>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</si>
  <si>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</si>
  <si>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</si>
  <si>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</si>
  <si>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</si>
  <si>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</si>
  <si>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</si>
  <si>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</si>
  <si>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</si>
  <si>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</si>
  <si>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</si>
  <si>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</si>
  <si>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</si>
  <si>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</si>
  <si>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</si>
  <si>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</si>
  <si>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</si>
  <si>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</si>
  <si>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</si>
  <si>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</si>
  <si>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</si>
  <si>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</si>
  <si>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</si>
  <si>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</si>
  <si>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</si>
  <si>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</si>
  <si>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</si>
  <si>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</si>
  <si>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</si>
  <si>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</si>
  <si>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</si>
  <si>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</si>
  <si>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</si>
  <si>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</si>
  <si>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</si>
  <si>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</si>
  <si>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</si>
  <si>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</si>
  <si>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</si>
  <si>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</si>
  <si>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</si>
  <si>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</si>
  <si>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</si>
  <si>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</si>
  <si>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</si>
  <si>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</si>
  <si>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</si>
  <si>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</si>
  <si>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</si>
  <si>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</si>
  <si>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</si>
  <si>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</si>
  <si>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</si>
  <si>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</si>
  <si>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</si>
  <si>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</si>
  <si>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</si>
  <si>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</si>
  <si>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</si>
  <si>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</si>
  <si>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</si>
  <si>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</si>
  <si>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</si>
  <si>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</si>
  <si>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</si>
  <si>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</si>
  <si>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</si>
  <si>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</si>
  <si>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</si>
  <si>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</si>
  <si>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</si>
  <si>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</si>
  <si>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</si>
  <si>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</si>
  <si>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</si>
  <si>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</si>
  <si>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</si>
  <si>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</si>
  <si>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</si>
  <si>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</si>
  <si>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</si>
  <si>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</si>
  <si>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</si>
  <si>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</si>
  <si>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</si>
  <si>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</si>
  <si>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</si>
  <si>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</si>
  <si>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</si>
  <si>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</si>
  <si>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</si>
  <si>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</si>
  <si>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</si>
  <si>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</si>
  <si>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</si>
  <si>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</si>
  <si>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</si>
  <si>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</si>
  <si>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</si>
  <si>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</si>
  <si>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</si>
  <si>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</si>
  <si>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</si>
  <si>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</si>
  <si>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</si>
  <si>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</si>
  <si>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</si>
  <si>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</si>
  <si>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</si>
  <si>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</si>
  <si>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</si>
  <si>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</si>
  <si>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</si>
  <si>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</si>
  <si>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</si>
  <si>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</si>
  <si>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</si>
  <si>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</si>
  <si>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</si>
  <si>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</si>
  <si>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</si>
  <si>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</si>
  <si>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</si>
  <si>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</si>
  <si>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</si>
  <si>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</si>
  <si>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</si>
  <si>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</si>
  <si>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</si>
  <si>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</si>
  <si>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</si>
  <si>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</si>
  <si>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</si>
  <si>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</si>
  <si>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</si>
  <si>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</si>
  <si>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</si>
  <si>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</si>
  <si>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</si>
  <si>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</si>
  <si>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</si>
  <si>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</si>
  <si>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</si>
  <si>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</si>
  <si>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</si>
  <si>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</si>
  <si>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</si>
  <si>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</si>
  <si>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</si>
  <si>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</si>
  <si>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</si>
  <si>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</si>
  <si>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</si>
  <si>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</si>
  <si>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</si>
  <si>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</si>
  <si>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</si>
  <si>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</si>
  <si>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</si>
  <si>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</si>
  <si>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</si>
  <si>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</si>
  <si>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</si>
  <si>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</si>
  <si>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</si>
  <si>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</si>
  <si>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</si>
  <si>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</si>
  <si>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</si>
  <si>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</si>
  <si>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</si>
  <si>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</si>
  <si>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</si>
  <si>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</si>
  <si>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</si>
  <si>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</si>
  <si>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</si>
  <si>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</si>
  <si>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</si>
  <si>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</si>
  <si>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</si>
  <si>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</si>
  <si>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</si>
  <si>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</si>
  <si>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</si>
  <si>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</si>
  <si>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</si>
  <si>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</si>
  <si>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</si>
  <si>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</si>
  <si>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</si>
  <si>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</si>
  <si>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</si>
  <si>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</si>
  <si>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</si>
  <si>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</si>
  <si>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</si>
  <si>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</si>
  <si>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</si>
  <si>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</si>
  <si>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</si>
  <si>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</si>
  <si>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</si>
  <si>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</si>
  <si>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</si>
  <si>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</si>
  <si>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</si>
  <si>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</si>
  <si>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</si>
  <si>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</si>
  <si>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</si>
  <si>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</si>
  <si>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</si>
  <si>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</si>
  <si>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</si>
  <si>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</si>
  <si>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</si>
  <si>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</si>
  <si>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</si>
  <si>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</si>
  <si>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</si>
  <si>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</si>
  <si>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</si>
  <si>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</si>
  <si>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</si>
  <si>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</si>
  <si>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</si>
  <si>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</si>
  <si>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</si>
  <si>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</si>
  <si>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</si>
  <si>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</si>
  <si>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</si>
  <si>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</si>
  <si>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</si>
  <si>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</si>
  <si>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</si>
  <si>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</si>
  <si>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</si>
  <si>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</si>
  <si>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</si>
  <si>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</si>
  <si>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</si>
  <si>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</si>
  <si>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</si>
  <si>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</si>
  <si>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</si>
  <si>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</si>
  <si>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</si>
  <si>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</si>
  <si>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</si>
  <si>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</si>
  <si>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</si>
  <si>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</si>
  <si>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</si>
  <si>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</si>
  <si>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</si>
  <si>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</si>
  <si>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</si>
  <si>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</si>
  <si>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</si>
  <si>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</si>
  <si>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</si>
  <si>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</si>
  <si>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</si>
  <si>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</si>
  <si>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</si>
  <si>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</si>
  <si>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</si>
  <si>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</si>
  <si>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</si>
  <si>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</si>
  <si>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</si>
  <si>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</si>
  <si>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</si>
  <si>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</si>
  <si>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</si>
  <si>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</si>
  <si>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</si>
  <si>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</si>
  <si>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</si>
  <si>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</si>
  <si>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</si>
  <si>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</si>
  <si>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</si>
  <si>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</si>
  <si>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</si>
  <si>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</si>
  <si>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</si>
  <si>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</si>
  <si>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</si>
  <si>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</si>
  <si>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</si>
  <si>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</si>
  <si>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</si>
  <si>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</si>
  <si>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</si>
  <si>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</si>
  <si>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</si>
  <si>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</si>
  <si>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</si>
  <si>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</si>
  <si>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</si>
  <si>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</si>
  <si>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</si>
  <si>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</si>
  <si>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</si>
  <si>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</si>
  <si>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</si>
  <si>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</si>
  <si>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</si>
  <si>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</si>
  <si>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</si>
  <si>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</si>
  <si>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</si>
  <si>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</si>
  <si>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</si>
  <si>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</si>
  <si>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</si>
  <si>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</si>
  <si>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</si>
  <si>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</si>
  <si>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</si>
  <si>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</si>
  <si>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</si>
  <si>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</si>
  <si>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</si>
  <si>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</si>
  <si>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</si>
  <si>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</si>
  <si>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</si>
  <si>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</si>
  <si>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</si>
  <si>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</si>
  <si>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</si>
  <si>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</si>
  <si>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</si>
  <si>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</si>
  <si>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</si>
  <si>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</si>
  <si>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</si>
  <si>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</si>
  <si>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</si>
  <si>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</si>
  <si>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</si>
  <si>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</si>
  <si>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</si>
  <si>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</si>
  <si>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</si>
  <si>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</si>
  <si>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</si>
  <si>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</si>
  <si>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</si>
  <si>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</si>
  <si>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</si>
  <si>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</si>
  <si>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</si>
  <si>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</si>
  <si>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</si>
  <si>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</si>
  <si>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</si>
  <si>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</si>
  <si>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</si>
  <si>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</si>
  <si>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</si>
  <si>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</si>
  <si>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</si>
  <si>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</si>
  <si>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</si>
  <si>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</si>
  <si>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</si>
  <si>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</si>
  <si>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</si>
  <si>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</si>
  <si>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</si>
  <si>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</si>
  <si>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</si>
  <si>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</si>
  <si>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</si>
  <si>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</si>
  <si>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</si>
  <si>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</si>
  <si>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</si>
  <si>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</si>
  <si>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</si>
  <si>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</si>
  <si>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</si>
  <si>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</si>
  <si>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</si>
  <si>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</si>
  <si>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</si>
  <si>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</si>
  <si>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</si>
  <si>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</si>
  <si>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</si>
  <si>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</si>
  <si>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</si>
  <si>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</si>
  <si>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</si>
  <si>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</si>
  <si>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</si>
  <si>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</si>
  <si>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</si>
  <si>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</si>
  <si>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</si>
  <si>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</si>
  <si>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</si>
  <si>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</si>
  <si>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</si>
  <si>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</si>
  <si>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</si>
  <si>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</si>
  <si>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</si>
  <si>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</si>
  <si>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</si>
  <si>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</si>
  <si>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</si>
  <si>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</si>
  <si>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</si>
  <si>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</si>
  <si>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</si>
  <si>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</si>
  <si>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</si>
  <si>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</si>
  <si>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</si>
  <si>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</si>
  <si>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</si>
  <si>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</si>
  <si>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</si>
  <si>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</si>
  <si>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</si>
  <si>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</si>
  <si>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</si>
  <si>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</si>
  <si>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</si>
  <si>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</si>
  <si>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</si>
  <si>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</si>
  <si>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</si>
  <si>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</si>
  <si>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</si>
  <si>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</si>
  <si>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</si>
  <si>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</si>
  <si>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</si>
  <si>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</si>
  <si>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</si>
  <si>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</si>
  <si>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</si>
  <si>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</si>
  <si>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</si>
  <si>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</si>
  <si>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</si>
  <si>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</si>
  <si>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</si>
  <si>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</si>
  <si>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</si>
  <si>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</si>
  <si>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</si>
  <si>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</si>
  <si>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</si>
  <si>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</si>
  <si>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</si>
  <si>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</si>
  <si>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</si>
  <si>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</si>
  <si>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</si>
  <si>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</si>
  <si>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</si>
  <si>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</si>
  <si>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</si>
  <si>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</si>
  <si>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</si>
  <si>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</si>
  <si>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</si>
  <si>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</si>
  <si>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</si>
  <si>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</si>
  <si>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</si>
  <si>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</si>
  <si>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</si>
  <si>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</si>
  <si>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</si>
  <si>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</si>
  <si>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</si>
  <si>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</si>
  <si>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</si>
  <si>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</si>
  <si>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</si>
  <si>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</si>
  <si>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</si>
  <si>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</si>
  <si>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</si>
  <si>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</si>
  <si>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</si>
  <si>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</si>
  <si>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</si>
  <si>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</si>
  <si>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</si>
  <si>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</si>
  <si>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</si>
  <si>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</si>
  <si>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</si>
  <si>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</si>
  <si>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</si>
  <si>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</si>
  <si>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</si>
  <si>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</si>
  <si>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</si>
  <si>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</si>
  <si>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</si>
  <si>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</si>
  <si>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</si>
  <si>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</si>
  <si>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</si>
  <si>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</si>
  <si>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</si>
  <si>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</si>
  <si>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</si>
  <si>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</si>
  <si>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</si>
  <si>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</si>
  <si>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</si>
  <si>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</si>
  <si>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</si>
  <si>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</si>
  <si>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</si>
  <si>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</si>
  <si>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</si>
  <si>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</si>
  <si>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</si>
  <si>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</si>
  <si>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</si>
  <si>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</si>
  <si>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</si>
  <si>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</si>
  <si>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</si>
  <si>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</si>
  <si>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</si>
  <si>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</si>
  <si>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</si>
  <si>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</si>
  <si>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</si>
  <si>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</si>
  <si>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</si>
  <si>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</si>
  <si>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</si>
  <si>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</si>
  <si>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</si>
  <si>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</si>
  <si>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</si>
  <si>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</si>
  <si>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</si>
  <si>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</si>
  <si>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</si>
  <si>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</si>
  <si>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</si>
  <si>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</si>
  <si>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</si>
  <si>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</si>
  <si>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</si>
  <si>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</si>
  <si>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</si>
  <si>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</si>
  <si>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</si>
  <si>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</si>
  <si>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</si>
  <si>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</si>
  <si>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</si>
  <si>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</si>
  <si>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</si>
  <si>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</si>
  <si>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</si>
  <si>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</si>
  <si>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</si>
  <si>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</si>
  <si>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</si>
  <si>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</si>
  <si>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</si>
  <si>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</si>
  <si>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</si>
  <si>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</si>
  <si>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</si>
  <si>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</si>
  <si>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</si>
  <si>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</si>
  <si>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</si>
  <si>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</si>
  <si>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</si>
  <si>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</si>
  <si>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</si>
  <si>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</si>
  <si>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</si>
  <si>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</si>
  <si>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</si>
  <si>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</si>
  <si>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</si>
  <si>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</si>
  <si>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</si>
  <si>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</si>
  <si>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</si>
  <si>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</si>
  <si>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</si>
  <si>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</si>
  <si>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</si>
  <si>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</si>
  <si>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</si>
  <si>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</si>
  <si>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</si>
  <si>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</si>
  <si>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</si>
  <si>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</si>
  <si>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</si>
  <si>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</si>
  <si>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</si>
  <si>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</si>
  <si>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</si>
  <si>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</si>
  <si>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</si>
  <si>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</si>
  <si>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</si>
  <si>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</si>
  <si>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</si>
  <si>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</si>
  <si>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</si>
  <si>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</si>
  <si>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</si>
  <si>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</si>
  <si>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</si>
  <si>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</si>
  <si>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</si>
  <si>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</si>
  <si>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</si>
  <si>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</si>
  <si>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</si>
  <si>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</si>
  <si>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</si>
  <si>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</si>
  <si>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</si>
  <si>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</si>
  <si>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</si>
  <si>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</si>
  <si>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</si>
  <si>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</si>
  <si>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</si>
  <si>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</si>
  <si>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</si>
  <si>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</si>
  <si>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</si>
  <si>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</si>
  <si>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</si>
  <si>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</si>
  <si>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</si>
  <si>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</si>
  <si>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</si>
  <si>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</si>
  <si>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</si>
  <si>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</si>
  <si>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</si>
  <si>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</si>
  <si>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</si>
  <si>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</si>
  <si>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</si>
  <si>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</si>
  <si>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</si>
  <si>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</si>
  <si>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</si>
  <si>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</si>
  <si>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</si>
  <si>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</si>
  <si>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</si>
  <si>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</si>
  <si>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</si>
  <si>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</si>
  <si>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</si>
  <si>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</si>
  <si>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</si>
  <si>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</si>
  <si>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</si>
  <si>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</si>
  <si>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</si>
  <si>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</si>
  <si>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</si>
  <si>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</si>
  <si>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</si>
  <si>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</si>
  <si>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</si>
  <si>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</si>
  <si>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</si>
  <si>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</si>
  <si>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</si>
  <si>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</si>
  <si>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</si>
  <si>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</si>
  <si>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</si>
  <si>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</si>
  <si>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</si>
  <si>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</si>
  <si>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</si>
  <si>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</si>
  <si>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</si>
  <si>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</si>
  <si>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</si>
  <si>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</si>
  <si>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</si>
  <si>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</si>
  <si>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</si>
  <si>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</si>
  <si>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</si>
  <si>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</si>
  <si>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</si>
  <si>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</si>
  <si>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</si>
  <si>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</si>
  <si>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</si>
  <si>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</si>
  <si>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</si>
  <si>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</si>
  <si>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</si>
  <si>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</si>
  <si>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</si>
  <si>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</si>
  <si>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</si>
  <si>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</si>
  <si>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</si>
  <si>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</si>
  <si>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</si>
  <si>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</si>
  <si>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</si>
  <si>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</si>
  <si>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</si>
  <si>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</si>
  <si>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</si>
  <si>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</si>
  <si>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</si>
  <si>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</si>
  <si>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</si>
  <si>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</si>
  <si>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</si>
  <si>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</si>
  <si>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</si>
  <si>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</si>
  <si>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</si>
  <si>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</si>
  <si>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</si>
  <si>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</si>
  <si>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</si>
  <si>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</si>
  <si>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</si>
  <si>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</si>
  <si>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</si>
  <si>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</si>
  <si>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</si>
  <si>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</si>
  <si>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</si>
  <si>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</si>
  <si>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</si>
  <si>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</si>
  <si>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</si>
  <si>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</si>
  <si>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</si>
  <si>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</si>
  <si>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</si>
  <si>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</si>
  <si>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</si>
  <si>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</si>
  <si>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</si>
  <si>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</si>
  <si>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</si>
  <si>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</si>
  <si>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</si>
  <si>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</si>
  <si>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</si>
  <si>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</si>
  <si>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</si>
  <si>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</si>
  <si>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</si>
  <si>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</si>
  <si>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</si>
  <si>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</si>
  <si>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</si>
  <si>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</si>
  <si>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</si>
  <si>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</si>
  <si>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</si>
  <si>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</si>
  <si>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</si>
  <si>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</si>
  <si>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</si>
  <si>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</si>
  <si>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</si>
  <si>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</si>
  <si>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</si>
  <si>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</si>
  <si>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</si>
  <si>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</si>
  <si>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</si>
  <si>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</si>
  <si>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</si>
  <si>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</si>
  <si>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</si>
  <si>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</si>
  <si>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</si>
  <si>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</si>
  <si>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</si>
  <si>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</si>
  <si>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</si>
  <si>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</si>
  <si>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</si>
  <si>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</si>
  <si>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</si>
  <si>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</si>
  <si>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</si>
  <si>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</si>
  <si>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</si>
  <si>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</si>
  <si>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</si>
  <si>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</si>
  <si>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</si>
  <si>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</si>
  <si>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</si>
  <si>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</si>
  <si>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</si>
  <si>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</si>
  <si>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</si>
  <si>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</si>
  <si>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</si>
  <si>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</si>
  <si>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</si>
  <si>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</si>
  <si>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</si>
  <si>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</si>
  <si>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</si>
  <si>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</si>
  <si>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</si>
  <si>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</si>
  <si>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</si>
  <si>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</si>
  <si>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</si>
  <si>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</si>
  <si>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</si>
  <si>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</si>
  <si>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</si>
  <si>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</si>
  <si>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</si>
  <si>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</si>
  <si>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</si>
  <si>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</si>
  <si>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</si>
  <si>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</si>
  <si>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</si>
  <si>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</si>
  <si>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</si>
  <si>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</si>
  <si>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</si>
  <si>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</si>
  <si>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</si>
  <si>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</si>
  <si>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</si>
  <si>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</si>
  <si>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</si>
  <si>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</si>
  <si>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</si>
  <si>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</si>
  <si>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</si>
  <si>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</si>
  <si>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</si>
  <si>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</si>
  <si>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</si>
  <si>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</si>
  <si>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</si>
  <si>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</si>
  <si>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</si>
  <si>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</si>
  <si>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</si>
  <si>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</si>
  <si>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</si>
  <si>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</si>
  <si>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</si>
  <si>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</si>
  <si>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</si>
  <si>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</si>
  <si>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</si>
  <si>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</si>
  <si>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</si>
  <si>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</si>
  <si>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</si>
  <si>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</si>
  <si>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</si>
  <si>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</si>
  <si>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</si>
  <si>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</si>
  <si>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</si>
  <si>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</si>
  <si>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</si>
  <si>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</si>
  <si>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</si>
  <si>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</si>
  <si>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</si>
  <si>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</si>
  <si>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</si>
  <si>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</si>
  <si>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</si>
  <si>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</si>
  <si>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</si>
  <si>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</si>
  <si>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</si>
  <si>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</si>
  <si>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</si>
  <si>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</si>
  <si>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</si>
  <si>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</si>
  <si>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</si>
  <si>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</si>
  <si>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</si>
  <si>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</si>
  <si>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</si>
  <si>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</si>
  <si>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</si>
  <si>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</si>
  <si>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</si>
  <si>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</si>
  <si>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</si>
  <si>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</si>
  <si>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</si>
  <si>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</si>
  <si>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</si>
  <si>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</si>
  <si>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</si>
  <si>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</si>
  <si>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</si>
  <si>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</si>
  <si>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</si>
  <si>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</si>
  <si>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</si>
  <si>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</si>
  <si>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</si>
  <si>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</si>
  <si>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</si>
  <si>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</si>
  <si>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</si>
  <si>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</si>
  <si>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</si>
  <si>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</si>
  <si>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</si>
  <si>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</si>
  <si>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</si>
  <si>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</si>
  <si>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</si>
  <si>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</si>
  <si>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</si>
  <si>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</si>
  <si>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</si>
  <si>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</si>
  <si>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</si>
  <si>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</si>
  <si>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</si>
  <si>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</si>
  <si>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</si>
  <si>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</si>
  <si>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</si>
  <si>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</si>
  <si>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</si>
  <si>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</si>
  <si>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</si>
  <si>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</si>
  <si>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</si>
  <si>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</si>
  <si>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</si>
  <si>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</si>
  <si>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</si>
  <si>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</si>
  <si>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</si>
  <si>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</si>
  <si>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</si>
  <si>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</si>
  <si>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</si>
  <si>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</si>
  <si>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</si>
  <si>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</si>
  <si>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</si>
  <si>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</si>
  <si>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</si>
  <si>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</si>
  <si>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</si>
  <si>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</si>
  <si>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</si>
  <si>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</si>
  <si>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</si>
  <si>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</si>
  <si>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</si>
  <si>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</si>
  <si>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</si>
  <si>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</si>
  <si>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</si>
  <si>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</si>
  <si>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</si>
  <si>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</si>
  <si>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</si>
  <si>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</si>
  <si>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</si>
  <si>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</si>
  <si>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</si>
  <si>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</si>
  <si>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</si>
  <si>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</si>
  <si>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</si>
  <si>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</si>
  <si>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</si>
  <si>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</si>
  <si>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</si>
  <si>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</si>
  <si>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</si>
  <si>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</si>
  <si>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</si>
  <si>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</si>
  <si>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</si>
  <si>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</si>
  <si>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</si>
  <si>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</si>
  <si>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</si>
  <si>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</si>
  <si>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</si>
  <si>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</si>
  <si>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</si>
  <si>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</si>
  <si>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</si>
  <si>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</si>
  <si>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</si>
  <si>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</si>
  <si>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</si>
  <si>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</si>
  <si>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</si>
  <si>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</si>
  <si>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</si>
  <si>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</si>
  <si>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</si>
  <si>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</si>
  <si>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</si>
  <si>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</si>
  <si>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</si>
  <si>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</si>
  <si>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</si>
  <si>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</si>
  <si>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</si>
  <si>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</si>
  <si>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</si>
  <si>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</si>
  <si>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</si>
  <si>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</si>
  <si>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</si>
  <si>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</si>
  <si>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</si>
  <si>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</si>
  <si>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</si>
  <si>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</si>
  <si>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</si>
  <si>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</si>
  <si>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</si>
  <si>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</si>
  <si>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</si>
  <si>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</si>
  <si>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</si>
  <si>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</si>
  <si>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</si>
  <si>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</si>
  <si>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</si>
  <si>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</si>
  <si>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</si>
  <si>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</si>
  <si>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</si>
  <si>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</si>
  <si>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</si>
  <si>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</si>
  <si>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</si>
  <si>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</si>
  <si>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</si>
  <si>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</si>
  <si>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</si>
  <si>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</si>
  <si>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</si>
  <si>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</si>
  <si>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</si>
  <si>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</si>
  <si>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</si>
  <si>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</si>
  <si>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</si>
  <si>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</si>
  <si>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</si>
  <si>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</si>
  <si>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</si>
  <si>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</si>
  <si>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</si>
  <si>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</si>
  <si>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</si>
  <si>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</si>
  <si>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</si>
  <si>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</si>
  <si>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</si>
  <si>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</si>
  <si>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</si>
  <si>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</si>
  <si>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</si>
  <si>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</si>
  <si>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</si>
  <si>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</si>
  <si>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</si>
  <si>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</si>
  <si>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</si>
  <si>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</si>
  <si>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</si>
  <si>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</si>
  <si>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</si>
  <si>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</si>
  <si>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</si>
  <si>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</si>
  <si>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</si>
  <si>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</si>
  <si>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</si>
  <si>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</si>
  <si>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</si>
  <si>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</si>
  <si>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</si>
  <si>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</si>
  <si>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</si>
  <si>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</si>
  <si>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</si>
  <si>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</si>
  <si>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</si>
  <si>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</si>
  <si>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</si>
  <si>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</si>
  <si>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</si>
  <si>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</si>
  <si>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</si>
  <si>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</si>
  <si>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</si>
  <si>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</si>
  <si>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</si>
  <si>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</si>
  <si>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</si>
  <si>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</si>
  <si>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</si>
  <si>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</si>
  <si>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</si>
  <si>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</si>
  <si>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</si>
  <si>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</si>
  <si>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</si>
  <si>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</si>
  <si>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</si>
  <si>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</si>
  <si>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</si>
  <si>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</si>
  <si>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</si>
  <si>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</si>
  <si>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</si>
  <si>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</si>
  <si>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</si>
  <si>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</si>
  <si>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</si>
  <si>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</si>
  <si>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</si>
  <si>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</si>
  <si>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</si>
  <si>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</si>
  <si>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</si>
  <si>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</si>
  <si>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</si>
  <si>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</si>
  <si>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</si>
  <si>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</si>
  <si>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</si>
  <si>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</si>
  <si>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</si>
  <si>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</si>
  <si>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</si>
  <si>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</si>
  <si>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</si>
  <si>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</si>
  <si>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</si>
  <si>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</si>
  <si>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</si>
  <si>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</si>
  <si>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</si>
  <si>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</si>
  <si>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</si>
  <si>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</si>
  <si>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</si>
  <si>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</si>
  <si>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</si>
  <si>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</si>
  <si>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</si>
  <si>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</si>
  <si>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</si>
  <si>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</si>
  <si>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</si>
  <si>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</si>
  <si>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</si>
  <si>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</si>
  <si>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</si>
  <si>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</si>
  <si>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</si>
  <si>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</si>
  <si>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</si>
  <si>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</si>
  <si>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</si>
  <si>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</si>
  <si>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</si>
  <si>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</si>
  <si>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</si>
  <si>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</si>
  <si>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</si>
  <si>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</si>
  <si>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</si>
  <si>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</si>
  <si>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</si>
  <si>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</si>
  <si>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</si>
  <si>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</si>
  <si>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</si>
  <si>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</si>
  <si>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</si>
  <si>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</si>
  <si>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</si>
  <si>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</si>
  <si>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</si>
  <si>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</si>
  <si>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</si>
  <si>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</si>
  <si>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</si>
  <si>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</si>
  <si>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</si>
  <si>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</si>
  <si>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</si>
  <si>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</si>
  <si>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</si>
  <si>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</si>
  <si>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</si>
  <si>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</si>
  <si>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</si>
  <si>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</si>
  <si>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</si>
  <si>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</si>
  <si>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</si>
  <si>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</si>
  <si>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</si>
  <si>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</si>
  <si>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</si>
  <si>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</si>
  <si>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</si>
  <si>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</si>
  <si>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</si>
  <si>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</si>
  <si>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</si>
  <si>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</si>
  <si>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</si>
  <si>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</si>
  <si>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</si>
  <si>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</si>
  <si>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</si>
  <si>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</si>
  <si>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</si>
  <si>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</si>
  <si>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</si>
  <si>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</si>
  <si>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</si>
  <si>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</si>
  <si>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</si>
  <si>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</si>
  <si>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</si>
  <si>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</si>
  <si>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</si>
  <si>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</si>
  <si>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</si>
  <si>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</si>
  <si>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</si>
  <si>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</si>
  <si>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</si>
  <si>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</si>
  <si>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</si>
  <si>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</si>
  <si>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</si>
  <si>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</si>
  <si>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</si>
  <si>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</si>
  <si>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</si>
  <si>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</si>
  <si>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</si>
  <si>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</si>
  <si>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</si>
  <si>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</si>
  <si>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</si>
  <si>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</si>
  <si>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</si>
  <si>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</si>
  <si>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</si>
  <si>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</si>
  <si>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</si>
  <si>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</si>
  <si>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</si>
  <si>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</si>
  <si>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</si>
  <si>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</si>
  <si>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</si>
  <si>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</si>
  <si>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</si>
  <si>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</si>
  <si>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</si>
  <si>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</si>
  <si>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</si>
  <si>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</si>
  <si>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</si>
  <si>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</si>
  <si>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</si>
  <si>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</si>
  <si>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</si>
  <si>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</si>
  <si>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</si>
  <si>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</si>
  <si>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</si>
  <si>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</si>
  <si>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</si>
  <si>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</si>
  <si>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</si>
  <si>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</si>
  <si>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</si>
  <si>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</si>
  <si>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</si>
  <si>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</si>
  <si>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</si>
  <si>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</si>
  <si>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</si>
  <si>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</si>
  <si>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</si>
  <si>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</si>
  <si>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</si>
  <si>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</si>
  <si>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</si>
  <si>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</si>
  <si>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</si>
  <si>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</si>
  <si>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</si>
  <si>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</si>
  <si>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</si>
  <si>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</si>
  <si>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</si>
  <si>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</si>
  <si>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</si>
  <si>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</si>
  <si>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</si>
  <si>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</si>
  <si>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</si>
  <si>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</si>
  <si>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</si>
  <si>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</si>
  <si>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</si>
  <si>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</si>
  <si>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</si>
  <si>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</si>
  <si>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</si>
  <si>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</si>
  <si>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</si>
  <si>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</si>
  <si>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</si>
  <si>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</si>
  <si>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</si>
  <si>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</si>
  <si>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</si>
  <si>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</si>
  <si>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</si>
  <si>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</si>
  <si>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</si>
  <si>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</si>
  <si>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</si>
  <si>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</si>
  <si>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</si>
  <si>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</si>
  <si>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</si>
  <si>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</si>
  <si>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</si>
  <si>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</si>
  <si>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</si>
  <si>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</si>
  <si>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</si>
  <si>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</si>
  <si>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</si>
  <si>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</si>
  <si>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</si>
  <si>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</si>
  <si>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</si>
  <si>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</si>
  <si>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</si>
  <si>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</si>
  <si>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</si>
  <si>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</si>
  <si>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</si>
  <si>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</si>
  <si>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</si>
  <si>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</si>
  <si>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</si>
  <si>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</si>
  <si>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</si>
  <si>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</si>
  <si>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</si>
  <si>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</si>
  <si>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</si>
  <si>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</si>
  <si>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</si>
  <si>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</si>
  <si>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</si>
  <si>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</si>
  <si>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</si>
  <si>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</si>
  <si>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</si>
  <si>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</si>
  <si>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</si>
  <si>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</si>
  <si>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</si>
  <si>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</si>
  <si>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</si>
  <si>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</si>
  <si>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</si>
  <si>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</si>
  <si>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</si>
  <si>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</si>
  <si>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</si>
  <si>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</si>
  <si>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</si>
  <si>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</si>
  <si>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</si>
  <si>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</si>
  <si>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</si>
  <si>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</si>
  <si>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</si>
  <si>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</si>
  <si>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</si>
  <si>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</si>
  <si>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</si>
  <si>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</si>
  <si>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</si>
  <si>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</si>
  <si>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</si>
  <si>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</si>
  <si>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</si>
  <si>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</si>
  <si>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</si>
  <si>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</si>
  <si>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</si>
  <si>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</si>
  <si>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</si>
  <si>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</si>
  <si>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</si>
  <si>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</si>
  <si>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</si>
  <si>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</si>
  <si>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</si>
  <si>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</si>
  <si>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</si>
  <si>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</si>
  <si>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</si>
  <si>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</si>
  <si>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</si>
  <si>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</si>
  <si>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</si>
  <si>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</si>
  <si>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</si>
  <si>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</si>
  <si>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</si>
  <si>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</si>
  <si>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</si>
  <si>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</si>
  <si>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</si>
  <si>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</si>
  <si>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</si>
  <si>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</si>
  <si>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</si>
  <si>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</si>
  <si>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</si>
  <si>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</si>
  <si>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</si>
  <si>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</si>
  <si>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</si>
  <si>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</si>
  <si>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</si>
  <si>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</si>
  <si>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</si>
  <si>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</si>
  <si>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</si>
  <si>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</si>
  <si>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</si>
  <si>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</si>
  <si>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</si>
  <si>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</si>
  <si>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</si>
  <si>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</si>
  <si>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</si>
  <si>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</si>
  <si>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</si>
  <si>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</si>
  <si>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</si>
  <si>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</si>
  <si>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</si>
  <si>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</si>
  <si>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</si>
  <si>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</si>
  <si>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</si>
  <si>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</si>
  <si>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</si>
  <si>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</si>
  <si>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</si>
  <si>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</si>
  <si>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</si>
  <si>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</si>
  <si>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</si>
  <si>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</si>
  <si>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</si>
  <si>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</si>
  <si>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</si>
  <si>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</si>
  <si>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</si>
  <si>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</si>
  <si>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</si>
  <si>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</si>
  <si>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</si>
  <si>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</si>
  <si>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</si>
  <si>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</si>
  <si>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</si>
  <si>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</si>
  <si>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</si>
  <si>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</si>
  <si>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</si>
  <si>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</si>
  <si>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</si>
  <si>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</si>
  <si>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</si>
  <si>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</si>
  <si>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</si>
  <si>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</si>
  <si>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</si>
  <si>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</si>
  <si>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</si>
  <si>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</si>
  <si>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</si>
  <si>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</si>
  <si>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</si>
  <si>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</si>
  <si>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</si>
  <si>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</si>
  <si>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</si>
  <si>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</si>
  <si>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</si>
  <si>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</si>
  <si>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</si>
  <si>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</si>
  <si>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</si>
  <si>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</si>
  <si>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</si>
  <si>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</si>
  <si>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</si>
  <si>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</si>
  <si>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</si>
  <si>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</si>
  <si>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</si>
  <si>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</si>
  <si>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</si>
  <si>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</si>
  <si>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</si>
  <si>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</si>
  <si>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</si>
  <si>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</si>
  <si>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</si>
  <si>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</si>
  <si>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</si>
  <si>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</si>
  <si>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</si>
  <si>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</si>
  <si>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</si>
  <si>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</si>
  <si>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</si>
  <si>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</si>
  <si>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</si>
  <si>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</si>
  <si>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</si>
  <si>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</si>
  <si>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</si>
  <si>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</si>
  <si>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</si>
  <si>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</si>
  <si>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</si>
  <si>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</si>
  <si>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</si>
  <si>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</si>
  <si>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</si>
  <si>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</si>
  <si>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</si>
  <si>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</si>
  <si>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</si>
  <si>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</si>
  <si>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</si>
  <si>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</si>
  <si>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</si>
  <si>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</si>
  <si>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</si>
  <si>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</si>
  <si>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</si>
  <si>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</si>
  <si>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</si>
  <si>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</si>
  <si>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</si>
  <si>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</si>
  <si>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</si>
  <si>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</si>
  <si>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</si>
  <si>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</si>
  <si>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</si>
  <si>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</si>
  <si>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</si>
  <si>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</si>
  <si>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</si>
  <si>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</si>
  <si>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</si>
  <si>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</si>
  <si>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</si>
  <si>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</si>
  <si>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</si>
  <si>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</si>
  <si>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</si>
  <si>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</si>
  <si>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</si>
  <si>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</si>
  <si>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</si>
  <si>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</si>
  <si>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</si>
  <si>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</si>
  <si>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</si>
  <si>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</si>
  <si>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</si>
  <si>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</si>
  <si>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</si>
  <si>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</si>
  <si>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</si>
  <si>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</si>
  <si>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</si>
  <si>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</si>
  <si>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</si>
  <si>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</si>
  <si>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</si>
  <si>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</si>
  <si>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</si>
  <si>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</si>
  <si>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</si>
  <si>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</si>
  <si>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</si>
  <si>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</si>
  <si>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</si>
  <si>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</si>
  <si>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</si>
  <si>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</si>
  <si>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</si>
  <si>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</si>
  <si>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</si>
  <si>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</si>
  <si>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</si>
  <si>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</si>
  <si>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</si>
  <si>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</si>
  <si>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</si>
  <si>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</si>
  <si>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</si>
  <si>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</si>
  <si>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</si>
  <si>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</si>
  <si>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</si>
  <si>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</si>
  <si>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</si>
  <si>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</si>
  <si>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</si>
  <si>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</si>
  <si>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</si>
  <si>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</si>
  <si>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</si>
  <si>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</si>
  <si>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</si>
  <si>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</si>
  <si>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</si>
  <si>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</si>
  <si>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</si>
  <si>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</si>
  <si>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</si>
  <si>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</si>
  <si>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</si>
  <si>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</si>
  <si>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</si>
  <si>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</si>
  <si>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</si>
  <si>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</si>
  <si>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</si>
  <si>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</si>
  <si>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</si>
  <si>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</si>
  <si>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</si>
  <si>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</si>
  <si>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</si>
  <si>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</si>
  <si>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</si>
  <si>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</si>
  <si>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</si>
  <si>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</si>
  <si>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</si>
  <si>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</si>
  <si>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</si>
  <si>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</si>
  <si>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</si>
  <si>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</si>
  <si>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</si>
  <si>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</si>
  <si>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</si>
  <si>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</si>
  <si>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</si>
  <si>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</si>
  <si>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</si>
  <si>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</si>
  <si>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</si>
  <si>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</si>
  <si>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</si>
  <si>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</si>
  <si>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</si>
  <si>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</si>
  <si>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</si>
  <si>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</si>
  <si>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</si>
  <si>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</si>
  <si>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</si>
  <si>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</si>
  <si>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</si>
  <si>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</si>
  <si>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</si>
  <si>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</si>
  <si>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</si>
  <si>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</si>
  <si>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</si>
  <si>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</si>
  <si>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</si>
  <si>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</si>
  <si>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</si>
  <si>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</si>
  <si>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</si>
  <si>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</si>
  <si>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</si>
  <si>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</si>
  <si>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</si>
  <si>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</si>
  <si>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</si>
  <si>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</si>
  <si>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</si>
  <si>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</si>
  <si>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</si>
  <si>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</si>
  <si>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</si>
  <si>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</si>
  <si>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</si>
  <si>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</si>
  <si>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</si>
  <si>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</si>
  <si>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</si>
  <si>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</si>
  <si>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</si>
  <si>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</si>
  <si>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</si>
  <si>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</si>
  <si>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</si>
  <si>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</si>
  <si>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</si>
  <si>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</si>
  <si>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</si>
  <si>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</si>
  <si>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</si>
  <si>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</si>
  <si>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</si>
  <si>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</si>
  <si>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</si>
  <si>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</si>
  <si>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</si>
  <si>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</si>
  <si>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</si>
  <si>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</si>
  <si>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</si>
  <si>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</si>
  <si>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</si>
  <si>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</si>
  <si>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</si>
  <si>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</si>
  <si>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</si>
  <si>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</si>
  <si>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</si>
  <si>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</si>
  <si>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</si>
  <si>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</si>
  <si>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</si>
  <si>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</si>
  <si>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</si>
  <si>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</si>
  <si>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</si>
  <si>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</si>
  <si>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</si>
  <si>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</si>
  <si>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</si>
  <si>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</si>
  <si>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</si>
  <si>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</si>
  <si>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</si>
  <si>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</si>
  <si>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</si>
  <si>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</si>
  <si>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</si>
  <si>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</si>
  <si>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</si>
  <si>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</si>
  <si>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</si>
  <si>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</si>
  <si>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</si>
  <si>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</si>
  <si>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</si>
  <si>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</si>
  <si>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</si>
  <si>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</si>
  <si>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</si>
  <si>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</si>
  <si>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</si>
  <si>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</si>
  <si>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</si>
  <si>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</si>
  <si>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</si>
  <si>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</si>
  <si>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</si>
  <si>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</si>
  <si>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</si>
  <si>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</si>
  <si>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</si>
  <si>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</si>
  <si>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</si>
  <si>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</si>
  <si>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</si>
  <si>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</si>
  <si>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</si>
  <si>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</si>
  <si>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</si>
  <si>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</si>
  <si>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</si>
  <si>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</si>
  <si>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</si>
  <si>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</si>
  <si>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</si>
  <si>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</si>
  <si>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</si>
  <si>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</si>
  <si>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</si>
  <si>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</si>
  <si>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</si>
  <si>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</si>
  <si>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</si>
  <si>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</si>
  <si>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</si>
  <si>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</si>
  <si>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</si>
  <si>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</si>
  <si>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</si>
  <si>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</si>
  <si>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</si>
  <si>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</si>
  <si>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</si>
  <si>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</si>
  <si>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</si>
  <si>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</si>
  <si>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</si>
  <si>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</si>
  <si>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</si>
  <si>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</si>
  <si>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</si>
  <si>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</si>
  <si>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</si>
  <si>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</si>
  <si>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</si>
  <si>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</si>
  <si>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</si>
  <si>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</si>
  <si>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</si>
  <si>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</si>
  <si>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</si>
  <si>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</si>
  <si>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</si>
  <si>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</si>
  <si>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</si>
  <si>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</si>
  <si>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</si>
  <si>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</si>
  <si>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</si>
  <si>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</si>
  <si>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</si>
  <si>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</si>
  <si>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</si>
  <si>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</si>
  <si>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</si>
  <si>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</si>
  <si>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</si>
  <si>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</si>
  <si>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</si>
  <si>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</si>
  <si>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</si>
  <si>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</si>
  <si>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</si>
  <si>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</si>
  <si>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</si>
  <si>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</si>
  <si>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</si>
  <si>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</si>
  <si>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</si>
  <si>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</si>
  <si>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</si>
  <si>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</si>
  <si>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</si>
  <si>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</si>
  <si>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</si>
  <si>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</si>
  <si>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</si>
  <si>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</si>
  <si>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</si>
  <si>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</si>
  <si>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</si>
  <si>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</si>
  <si>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</si>
  <si>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</si>
  <si>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</si>
  <si>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</si>
  <si>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</si>
  <si>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</si>
  <si>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</si>
  <si>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</si>
  <si>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</si>
  <si>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</si>
  <si>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</si>
  <si>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</si>
  <si>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</si>
  <si>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</si>
  <si>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</si>
  <si>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</si>
  <si>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</si>
  <si>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</si>
  <si>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</si>
  <si>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</si>
  <si>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</si>
  <si>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</si>
  <si>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</si>
  <si>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</si>
  <si>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</si>
  <si>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</si>
  <si>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</si>
  <si>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</si>
  <si>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</si>
  <si>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</si>
  <si>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</si>
  <si>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</si>
  <si>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</si>
  <si>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</si>
  <si>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</si>
  <si>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</si>
  <si>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</si>
  <si>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</si>
  <si>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</si>
  <si>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</si>
  <si>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</si>
  <si>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</si>
  <si>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</si>
  <si>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</si>
  <si>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</si>
  <si>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</si>
  <si>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</si>
  <si>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</si>
  <si>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</si>
  <si>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</si>
  <si>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</si>
  <si>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</si>
  <si>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</si>
  <si>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</si>
  <si>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</si>
  <si>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</si>
  <si>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</si>
  <si>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</si>
  <si>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</si>
  <si>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</si>
  <si>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</si>
  <si>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</si>
  <si>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</si>
  <si>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</si>
  <si>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</si>
  <si>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</si>
  <si>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</si>
  <si>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</si>
  <si>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</si>
  <si>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</si>
  <si>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</si>
  <si>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</si>
  <si>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</si>
  <si>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</si>
  <si>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</si>
  <si>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</si>
  <si>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</si>
  <si>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</si>
  <si>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</si>
  <si>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</si>
  <si>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</si>
  <si>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</si>
  <si>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</si>
  <si>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</si>
  <si>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</si>
  <si>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</si>
  <si>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</si>
  <si>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</si>
  <si>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</si>
  <si>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</si>
  <si>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</si>
  <si>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</si>
  <si>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</si>
  <si>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</si>
  <si>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</si>
  <si>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</si>
  <si>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</si>
  <si>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</si>
  <si>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</si>
  <si>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</si>
  <si>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</si>
  <si>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</si>
  <si>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</si>
  <si>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</si>
  <si>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</si>
  <si>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</si>
  <si>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</si>
  <si>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</si>
  <si>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</si>
  <si>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</si>
  <si>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</si>
  <si>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</si>
  <si>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</si>
  <si>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</si>
  <si>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</si>
  <si>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</si>
  <si>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</si>
  <si>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</si>
  <si>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</si>
  <si>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</si>
  <si>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</si>
  <si>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</si>
  <si>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</si>
  <si>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</si>
  <si>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</si>
  <si>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</si>
  <si>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</si>
  <si>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</si>
  <si>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</si>
  <si>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</si>
  <si>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</si>
  <si>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</si>
  <si>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</si>
  <si>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</si>
  <si>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</si>
  <si>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</si>
  <si>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</si>
  <si>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</si>
  <si>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</si>
  <si>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</si>
  <si>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</si>
  <si>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</si>
  <si>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</si>
  <si>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</si>
  <si>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</si>
  <si>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</si>
  <si>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</si>
  <si>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</si>
  <si>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</si>
  <si>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</si>
  <si>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</si>
  <si>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</si>
  <si>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</si>
  <si>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</si>
  <si>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</si>
  <si>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</si>
  <si>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</si>
  <si>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</si>
  <si>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</si>
  <si>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</si>
  <si>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</si>
  <si>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</si>
  <si>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</si>
  <si>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</si>
  <si>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</si>
  <si>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</si>
  <si>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</si>
  <si>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</si>
  <si>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</si>
  <si>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</si>
  <si>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</si>
  <si>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</si>
  <si>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</si>
  <si>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</si>
  <si>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</si>
  <si>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</si>
  <si>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</si>
  <si>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</si>
  <si>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</si>
  <si>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</si>
  <si>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</si>
  <si>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</si>
  <si>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</si>
  <si>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</si>
  <si>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</si>
  <si>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</si>
  <si>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</si>
  <si>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</si>
  <si>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</si>
  <si>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</si>
  <si>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</si>
  <si>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</si>
  <si>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</si>
  <si>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</si>
  <si>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</si>
  <si>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</si>
  <si>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</si>
  <si>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</si>
  <si>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</si>
  <si>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</si>
  <si>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</si>
  <si>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</si>
  <si>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</si>
  <si>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</si>
  <si>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</si>
  <si>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</si>
  <si>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</si>
  <si>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</si>
  <si>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</si>
  <si>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</si>
  <si>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</si>
  <si>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</si>
  <si>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</si>
  <si>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</si>
  <si>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</si>
  <si>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</si>
  <si>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</si>
  <si>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</si>
  <si>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</si>
  <si>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</si>
  <si>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</si>
  <si>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</si>
  <si>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</si>
  <si>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</si>
  <si>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</si>
  <si>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</si>
  <si>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</si>
  <si>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</si>
  <si>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</si>
  <si>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</si>
  <si>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</si>
  <si>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</si>
  <si>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</si>
  <si>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</si>
  <si>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</si>
  <si>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</si>
  <si>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</si>
  <si>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</si>
  <si>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</si>
  <si>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</si>
  <si>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</si>
  <si>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</si>
  <si>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</si>
  <si>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</si>
  <si>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</si>
  <si>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</si>
  <si>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</si>
  <si>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</si>
  <si>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</si>
  <si>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</si>
  <si>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</si>
  <si>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</si>
  <si>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</si>
  <si>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</si>
  <si>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</si>
  <si>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</si>
  <si>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</si>
  <si>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</si>
  <si>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</si>
  <si>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</si>
  <si>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</si>
  <si>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</si>
  <si>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</si>
  <si>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</si>
  <si>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</si>
  <si>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</si>
  <si>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</si>
  <si>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</si>
  <si>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</si>
  <si>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</si>
  <si>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</si>
  <si>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</si>
  <si>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</si>
  <si>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</si>
  <si>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</si>
  <si>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</si>
  <si>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</si>
  <si>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</si>
  <si>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</si>
  <si>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</si>
  <si>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</si>
  <si>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</si>
  <si>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</si>
  <si>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</si>
  <si>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</si>
  <si>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</si>
  <si>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</si>
  <si>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</si>
  <si>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</si>
  <si>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</si>
  <si>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</si>
  <si>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</si>
  <si>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</si>
  <si>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</si>
  <si>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</si>
  <si>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</si>
  <si>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</si>
  <si>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</si>
  <si>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</si>
  <si>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</si>
  <si>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</si>
  <si>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</si>
  <si>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</si>
  <si>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</si>
  <si>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</si>
  <si>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</si>
  <si>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</si>
  <si>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</si>
  <si>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</si>
  <si>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</si>
  <si>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</si>
  <si>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</si>
  <si>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</si>
  <si>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</si>
  <si>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</si>
  <si>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</si>
  <si>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</si>
  <si>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</si>
  <si>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</si>
  <si>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</si>
  <si>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</si>
  <si>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</si>
  <si>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</si>
  <si>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</si>
  <si>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</si>
  <si>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</si>
  <si>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</si>
  <si>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</si>
  <si>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</si>
  <si>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</si>
  <si>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</si>
  <si>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</si>
  <si>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</si>
  <si>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</si>
  <si>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</si>
  <si>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</si>
  <si>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</si>
  <si>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</si>
  <si>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</si>
  <si>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</si>
  <si>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</si>
  <si>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</si>
  <si>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</si>
  <si>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</si>
  <si>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</si>
  <si>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</si>
  <si>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</si>
  <si>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</si>
  <si>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</si>
  <si>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</si>
  <si>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</si>
  <si>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</si>
  <si>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</si>
  <si>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</si>
  <si>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</si>
  <si>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</si>
  <si>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</si>
  <si>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</si>
  <si>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</si>
  <si>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</si>
  <si>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</si>
  <si>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</si>
  <si>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</si>
  <si>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</si>
  <si>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</si>
  <si>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</si>
  <si>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</si>
  <si>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</si>
  <si>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</si>
  <si>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</si>
  <si>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</si>
  <si>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</si>
  <si>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</si>
  <si>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</si>
  <si>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</si>
  <si>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</si>
  <si>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</si>
  <si>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</si>
  <si>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</si>
  <si>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</si>
  <si>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</si>
  <si>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</si>
  <si>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</si>
  <si>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</si>
  <si>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</si>
  <si>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</si>
  <si>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</si>
  <si>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</si>
  <si>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</si>
  <si>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</si>
  <si>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</si>
  <si>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</si>
  <si>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</si>
  <si>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</si>
  <si>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</si>
  <si>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</si>
  <si>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</si>
  <si>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</si>
  <si>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</si>
  <si>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</si>
  <si>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</si>
  <si>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</si>
  <si>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</si>
  <si>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</si>
  <si>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</si>
  <si>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</si>
  <si>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</si>
  <si>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</si>
  <si>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</si>
  <si>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</si>
  <si>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</si>
  <si>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</si>
  <si>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</si>
  <si>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</si>
  <si>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</si>
  <si>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</si>
  <si>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</si>
  <si>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</si>
  <si>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</si>
  <si>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</si>
  <si>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</si>
  <si>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</si>
  <si>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</si>
  <si>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</si>
  <si>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</si>
  <si>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</si>
  <si>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</si>
  <si>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</si>
  <si>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</si>
  <si>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</si>
  <si>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</si>
  <si>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</si>
  <si>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</si>
  <si>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</si>
  <si>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</si>
  <si>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</si>
  <si>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</si>
  <si>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</si>
  <si>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</si>
  <si>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</si>
  <si>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</si>
  <si>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</si>
  <si>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</si>
  <si>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</si>
  <si>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</si>
  <si>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</si>
  <si>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</si>
  <si>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</si>
  <si>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</si>
  <si>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</si>
  <si>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</si>
  <si>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</si>
  <si>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</si>
  <si>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</si>
  <si>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</si>
  <si>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</si>
  <si>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</si>
  <si>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</si>
  <si>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</si>
  <si>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</si>
  <si>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</si>
  <si>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</si>
  <si>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</si>
  <si>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</si>
  <si>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</si>
  <si>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</si>
  <si>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</si>
  <si>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</si>
  <si>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</si>
  <si>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</si>
  <si>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</si>
  <si>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</si>
  <si>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</si>
  <si>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</si>
  <si>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</si>
  <si>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</si>
  <si>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</si>
  <si>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</si>
  <si>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</si>
  <si>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</si>
  <si>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</si>
  <si>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</si>
  <si>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</si>
  <si>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</si>
  <si>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</si>
  <si>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</si>
  <si>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</si>
  <si>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</si>
  <si>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</si>
  <si>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</si>
  <si>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</si>
  <si>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</si>
  <si>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</si>
  <si>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</si>
  <si>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</si>
  <si>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</si>
  <si>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</si>
  <si>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</si>
  <si>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</si>
  <si>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</si>
  <si>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</si>
  <si>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</si>
  <si>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</si>
  <si>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</si>
  <si>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</si>
  <si>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</si>
  <si>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</si>
  <si>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</si>
  <si>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</si>
  <si>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</si>
  <si>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</si>
  <si>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</si>
  <si>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</si>
  <si>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</si>
  <si>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</si>
  <si>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</si>
  <si>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</si>
  <si>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</si>
  <si>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</si>
  <si>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</si>
  <si>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</si>
  <si>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</si>
  <si>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</si>
  <si>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</si>
  <si>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</si>
  <si>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</si>
  <si>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</si>
  <si>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</si>
  <si>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</si>
  <si>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</si>
  <si>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</si>
  <si>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</si>
  <si>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</si>
  <si>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</si>
  <si>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</si>
  <si>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</si>
  <si>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</si>
  <si>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</si>
  <si>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</si>
  <si>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</si>
  <si>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</si>
  <si>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</si>
  <si>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</si>
  <si>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</si>
  <si>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</si>
  <si>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</si>
  <si>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</si>
  <si>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</si>
  <si>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</si>
  <si>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</si>
  <si>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</si>
  <si>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</si>
  <si>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</si>
  <si>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</si>
  <si>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</si>
  <si>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</si>
  <si>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</si>
  <si>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</si>
  <si>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</si>
  <si>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</si>
  <si>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</si>
  <si>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</si>
  <si>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</si>
  <si>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</si>
  <si>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</si>
  <si>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</si>
  <si>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</si>
  <si>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</si>
  <si>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</si>
  <si>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</si>
  <si>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</si>
  <si>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</si>
  <si>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</si>
  <si>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</si>
  <si>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</si>
  <si>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</si>
  <si>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</si>
  <si>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</si>
  <si>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</si>
  <si>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</si>
  <si>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</si>
  <si>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</si>
  <si>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</si>
  <si>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</si>
  <si>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</si>
  <si>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</si>
  <si>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</si>
  <si>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</si>
  <si>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</si>
  <si>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</si>
  <si>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</si>
  <si>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</si>
  <si>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</si>
  <si>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</si>
  <si>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</si>
  <si>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</si>
  <si>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</si>
  <si>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</si>
  <si>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</si>
  <si>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</si>
  <si>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</si>
  <si>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</si>
  <si>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</si>
  <si>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</si>
  <si>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</si>
  <si>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</si>
  <si>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</si>
  <si>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</si>
  <si>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</si>
  <si>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</si>
  <si>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</si>
  <si>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</si>
  <si>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</si>
  <si>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</si>
  <si>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</si>
  <si>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</si>
  <si>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</si>
  <si>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</si>
  <si>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</si>
  <si>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</si>
  <si>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</si>
  <si>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</si>
  <si>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</si>
  <si>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</si>
  <si>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</si>
  <si>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</si>
  <si>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</si>
  <si>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</si>
  <si>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</si>
  <si>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</si>
  <si>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</si>
  <si>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</si>
  <si>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</si>
  <si>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</si>
  <si>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</si>
  <si>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</si>
  <si>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</si>
  <si>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</si>
  <si>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</si>
  <si>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</si>
  <si>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</si>
  <si>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</si>
  <si>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</si>
  <si>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</si>
  <si>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</si>
  <si>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</si>
  <si>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</si>
  <si>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</si>
  <si>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</si>
  <si>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</si>
  <si>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</si>
  <si>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</si>
  <si>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</si>
  <si>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</si>
  <si>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</si>
  <si>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</si>
  <si>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</si>
  <si>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</si>
  <si>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</si>
  <si>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</si>
  <si>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</si>
  <si>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</si>
  <si>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</si>
  <si>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</si>
  <si>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</si>
  <si>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</si>
  <si>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</si>
  <si>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</si>
  <si>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</si>
  <si>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</si>
  <si>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</si>
  <si>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</si>
  <si>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</si>
  <si>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</si>
  <si>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</si>
  <si>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</si>
  <si>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</si>
  <si>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</si>
  <si>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</si>
  <si>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</si>
  <si>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</si>
  <si>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</si>
  <si>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</si>
  <si>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</si>
  <si>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</si>
  <si>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</si>
  <si>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</si>
  <si>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</si>
  <si>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</si>
  <si>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</si>
  <si>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</si>
  <si>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</si>
  <si>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</si>
  <si>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</si>
  <si>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</si>
  <si>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</si>
  <si>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</si>
  <si>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</si>
  <si>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</si>
  <si>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</si>
  <si>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</si>
  <si>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</si>
  <si>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</si>
  <si>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</si>
  <si>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</si>
  <si>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</si>
  <si>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</si>
  <si>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</si>
  <si>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</si>
  <si>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</si>
  <si>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</si>
  <si>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</si>
  <si>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</si>
  <si>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</si>
  <si>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</si>
  <si>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</si>
  <si>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</si>
  <si>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</si>
  <si>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</si>
  <si>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</si>
  <si>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</si>
  <si>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</si>
  <si>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</si>
  <si>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</si>
  <si>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</si>
  <si>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</si>
  <si>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</si>
  <si>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</si>
  <si>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</si>
  <si>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</si>
  <si>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</si>
  <si>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</si>
  <si>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</si>
  <si>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</si>
  <si>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</si>
  <si>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</si>
  <si>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</si>
  <si>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</si>
  <si>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</si>
  <si>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</si>
  <si>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</si>
  <si>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</si>
  <si>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</si>
  <si>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</si>
  <si>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</si>
  <si>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</si>
  <si>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</si>
  <si>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</si>
  <si>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</si>
  <si>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</si>
  <si>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</si>
  <si>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</si>
  <si>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</si>
  <si>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</si>
  <si>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</si>
  <si>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</si>
  <si>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</si>
  <si>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</si>
  <si>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</si>
  <si>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</si>
  <si>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</si>
  <si>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</si>
  <si>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</si>
  <si>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</si>
  <si>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</si>
  <si>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</si>
  <si>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</si>
  <si>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</si>
  <si>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</si>
  <si>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</si>
  <si>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</si>
  <si>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</si>
  <si>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</si>
  <si>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</si>
  <si>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</si>
  <si>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</si>
  <si>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</si>
  <si>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</si>
  <si>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</si>
  <si>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</si>
  <si>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</si>
  <si>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</si>
  <si>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</si>
  <si>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</si>
  <si>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</si>
  <si>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</si>
  <si>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</si>
  <si>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</si>
  <si>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</si>
  <si>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</si>
  <si>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</si>
  <si>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</si>
  <si>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</si>
  <si>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</si>
  <si>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</si>
  <si>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</si>
  <si>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</si>
  <si>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</si>
  <si>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</si>
  <si>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</si>
  <si>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</si>
  <si>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</si>
  <si>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</si>
  <si>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</si>
  <si>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</si>
  <si>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</si>
  <si>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</si>
  <si>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</si>
  <si>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</si>
  <si>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</si>
  <si>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</si>
  <si>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</si>
  <si>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</si>
  <si>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</si>
  <si>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</si>
  <si>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</si>
  <si>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</si>
  <si>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</si>
  <si>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</si>
  <si>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</si>
  <si>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</si>
  <si>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</si>
  <si>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</si>
  <si>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</si>
  <si>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</si>
  <si>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</si>
  <si>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</si>
  <si>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</si>
  <si>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</si>
  <si>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</si>
  <si>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</si>
  <si>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</si>
  <si>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</si>
  <si>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</si>
  <si>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</si>
  <si>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</si>
  <si>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</si>
  <si>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</si>
  <si>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</si>
  <si>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</si>
  <si>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</si>
  <si>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</si>
  <si>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</si>
  <si>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</si>
  <si>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</si>
  <si>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</si>
  <si>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</si>
  <si>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</si>
  <si>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</si>
  <si>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</si>
  <si>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</si>
  <si>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</si>
  <si>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</si>
  <si>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</si>
  <si>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</si>
  <si>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</si>
  <si>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</si>
  <si>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</si>
  <si>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</si>
  <si>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</si>
  <si>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</si>
  <si>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</si>
  <si>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</si>
  <si>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</si>
  <si>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</si>
  <si>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</si>
  <si>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</si>
  <si>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</si>
  <si>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</si>
  <si>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</si>
  <si>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</si>
  <si>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</si>
  <si>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</si>
  <si>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</si>
  <si>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</si>
  <si>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</si>
  <si>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</si>
  <si>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</si>
  <si>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</si>
  <si>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</si>
  <si>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</si>
  <si>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</si>
  <si>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</si>
  <si>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</si>
  <si>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</si>
  <si>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</si>
  <si>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</si>
  <si>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</si>
  <si>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</si>
  <si>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</si>
  <si>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</si>
  <si>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</si>
  <si>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</si>
  <si>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</si>
  <si>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</si>
  <si>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</si>
  <si>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</si>
  <si>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</si>
  <si>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</si>
  <si>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</si>
  <si>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</si>
  <si>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</si>
  <si>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</si>
  <si>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</si>
  <si>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</si>
  <si>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</si>
  <si>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</si>
  <si>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</si>
  <si>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</si>
  <si>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</si>
  <si>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</si>
  <si>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</si>
  <si>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</si>
  <si>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</si>
  <si>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</si>
  <si>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</si>
  <si>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</si>
  <si>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</si>
  <si>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</si>
  <si>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</si>
  <si>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</si>
  <si>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</si>
  <si>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</si>
  <si>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</si>
  <si>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</si>
  <si>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</si>
  <si>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</si>
  <si>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</si>
  <si>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</si>
  <si>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</si>
  <si>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</si>
  <si>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</si>
  <si>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</si>
  <si>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</si>
  <si>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</si>
  <si>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</si>
  <si>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</si>
  <si>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</si>
  <si>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</si>
  <si>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</si>
  <si>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</si>
  <si>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</si>
  <si>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</si>
  <si>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</si>
  <si>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</si>
  <si>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</si>
  <si>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</si>
  <si>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</si>
  <si>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</si>
  <si>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</si>
  <si>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</si>
  <si>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</si>
  <si>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</si>
  <si>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</si>
  <si>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</si>
  <si>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</si>
  <si>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</si>
  <si>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</si>
  <si>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</si>
  <si>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</si>
  <si>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</si>
  <si>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</si>
  <si>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</si>
  <si>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</si>
  <si>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</si>
  <si>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</si>
  <si>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</si>
  <si>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</si>
  <si>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</si>
  <si>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</si>
  <si>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</si>
  <si>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</si>
  <si>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</si>
  <si>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</si>
  <si>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</si>
  <si>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</si>
  <si>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</si>
  <si>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</si>
  <si>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</si>
  <si>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</si>
  <si>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</si>
  <si>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</si>
  <si>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</si>
  <si>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</si>
  <si>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</si>
  <si>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</si>
  <si>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</si>
  <si>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</si>
  <si>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</si>
  <si>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</si>
  <si>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</si>
  <si>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</si>
  <si>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</si>
  <si>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</si>
  <si>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</si>
  <si>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</si>
  <si>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</si>
  <si>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</si>
  <si>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</si>
  <si>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</si>
  <si>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</si>
  <si>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</si>
  <si>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</si>
  <si>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</si>
  <si>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</si>
  <si>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</si>
  <si>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</si>
  <si>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</si>
  <si>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</si>
  <si>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</si>
  <si>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</si>
  <si>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</si>
  <si>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</si>
  <si>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</si>
  <si>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</si>
  <si>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</si>
  <si>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</si>
  <si>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</si>
  <si>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</si>
  <si>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</si>
  <si>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</si>
  <si>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</si>
  <si>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</si>
  <si>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</si>
  <si>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</si>
  <si>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</si>
  <si>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</si>
  <si>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</si>
  <si>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</si>
  <si>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</si>
  <si>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</si>
  <si>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</si>
  <si>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</si>
  <si>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</si>
  <si>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</si>
  <si>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</si>
  <si>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</si>
  <si>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</si>
  <si>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</si>
  <si>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</si>
  <si>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</si>
  <si>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</si>
  <si>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</si>
  <si>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</si>
  <si>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</si>
  <si>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</si>
  <si>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</si>
  <si>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</si>
  <si>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</si>
  <si>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</si>
  <si>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</si>
  <si>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</si>
  <si>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</si>
  <si>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</si>
  <si>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</si>
  <si>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</si>
  <si>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</si>
  <si>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</si>
  <si>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</si>
  <si>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</si>
  <si>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</si>
  <si>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</si>
  <si>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</si>
  <si>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</si>
  <si>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</si>
  <si>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</si>
  <si>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</si>
  <si>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</si>
  <si>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</si>
  <si>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</si>
  <si>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</si>
  <si>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</si>
  <si>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</si>
  <si>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</si>
  <si>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</si>
  <si>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</si>
  <si>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</si>
  <si>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</si>
  <si>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</si>
  <si>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</si>
  <si>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</si>
  <si>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</si>
  <si>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</si>
  <si>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</si>
  <si>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</si>
  <si>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</si>
  <si>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</si>
  <si>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</si>
  <si>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</si>
  <si>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</si>
  <si>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</si>
  <si>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</si>
  <si>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</si>
  <si>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</si>
  <si>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</si>
  <si>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</si>
  <si>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</si>
  <si>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</si>
  <si>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</si>
  <si>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</si>
  <si>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</si>
  <si>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</si>
  <si>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</si>
  <si>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</si>
  <si>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</si>
  <si>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</si>
  <si>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</si>
  <si>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</si>
  <si>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</si>
  <si>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</si>
  <si>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</si>
  <si>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</si>
  <si>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</si>
  <si>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</si>
  <si>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</si>
  <si>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</si>
  <si>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</si>
  <si>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</si>
  <si>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</si>
  <si>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</si>
  <si>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</si>
  <si>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</si>
  <si>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</si>
  <si>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</si>
  <si>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</si>
  <si>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</si>
  <si>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</si>
  <si>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</si>
  <si>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</si>
  <si>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</si>
  <si>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</si>
  <si>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</si>
  <si>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</si>
  <si>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</si>
  <si>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</si>
  <si>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</si>
  <si>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</si>
  <si>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</si>
  <si>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</si>
  <si>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</si>
  <si>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</si>
  <si>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</si>
  <si>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</si>
  <si>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</si>
  <si>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</si>
  <si>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</si>
  <si>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</si>
  <si>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</si>
  <si>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</si>
  <si>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</si>
  <si>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</si>
  <si>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</si>
  <si>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</si>
  <si>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</si>
  <si>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</si>
  <si>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</si>
  <si>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</si>
  <si>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</si>
  <si>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</si>
  <si>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</si>
  <si>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</si>
  <si>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</si>
  <si>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</si>
  <si>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</si>
  <si>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</si>
  <si>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</si>
  <si>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</si>
  <si>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</si>
  <si>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</si>
  <si>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</si>
  <si>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</si>
  <si>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</si>
  <si>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</si>
  <si>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</si>
  <si>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</si>
  <si>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</si>
  <si>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</si>
  <si>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</si>
  <si>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</si>
  <si>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</si>
  <si>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</si>
  <si>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</si>
  <si>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</si>
  <si>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</si>
  <si>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</si>
  <si>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</si>
  <si>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</si>
  <si>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</si>
  <si>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</si>
  <si>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</si>
  <si>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</si>
  <si>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</si>
  <si>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</si>
  <si>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</si>
  <si>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</si>
  <si>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</si>
  <si>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</si>
  <si>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</si>
  <si>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</si>
  <si>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</si>
  <si>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</si>
  <si>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</si>
  <si>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</si>
  <si>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</si>
  <si>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</si>
  <si>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</si>
  <si>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</si>
  <si>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</si>
  <si>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</si>
  <si>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</si>
  <si>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</si>
  <si>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</si>
  <si>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</si>
  <si>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</si>
  <si>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</si>
  <si>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</si>
  <si>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</si>
  <si>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</si>
  <si>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</si>
  <si>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</si>
  <si>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</si>
  <si>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</si>
  <si>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</si>
  <si>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</si>
  <si>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</si>
  <si>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</si>
  <si>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</si>
  <si>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</si>
  <si>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</si>
  <si>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</si>
  <si>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</si>
  <si>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</si>
  <si>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</si>
  <si>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</si>
  <si>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</si>
  <si>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</si>
  <si>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</si>
  <si>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</si>
  <si>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</si>
  <si>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</si>
  <si>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</si>
  <si>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</si>
  <si>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</si>
  <si>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</si>
  <si>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</si>
  <si>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</si>
  <si>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</si>
  <si>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</si>
  <si>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</si>
  <si>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</si>
  <si>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</si>
  <si>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</si>
  <si>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</si>
  <si>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</si>
  <si>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</si>
  <si>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</si>
  <si>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</si>
  <si>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</si>
  <si>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</si>
  <si>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</si>
  <si>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</si>
  <si>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</si>
  <si>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</si>
  <si>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</si>
  <si>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</si>
  <si>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</si>
  <si>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</si>
  <si>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</si>
  <si>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</si>
  <si>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</si>
  <si>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</si>
  <si>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</si>
  <si>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</si>
  <si>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</si>
  <si>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</si>
  <si>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</si>
  <si>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</si>
  <si>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</si>
  <si>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</si>
  <si>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</si>
  <si>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</si>
  <si>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</si>
  <si>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</si>
  <si>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</si>
  <si>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</si>
  <si>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</si>
  <si>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</si>
  <si>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</si>
  <si>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</si>
  <si>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</si>
  <si>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</si>
  <si>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</si>
  <si>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</si>
  <si>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</si>
  <si>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</si>
  <si>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</si>
  <si>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</si>
  <si>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</si>
  <si>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</si>
  <si>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</si>
  <si>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</si>
  <si>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</si>
  <si>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</si>
  <si>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</si>
  <si>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</si>
  <si>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</si>
  <si>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</si>
  <si>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</si>
  <si>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</si>
  <si>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</si>
  <si>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</si>
  <si>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</si>
  <si>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</si>
  <si>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</si>
  <si>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</si>
  <si>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</si>
  <si>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</si>
  <si>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</si>
  <si>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</si>
  <si>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</si>
  <si>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</si>
  <si>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</si>
  <si>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</si>
  <si>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</si>
  <si>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</si>
  <si>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</si>
  <si>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</si>
  <si>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</si>
  <si>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</si>
  <si>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</si>
  <si>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</si>
  <si>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</si>
  <si>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</si>
  <si>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</si>
  <si>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</si>
  <si>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</si>
  <si>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</si>
  <si>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</si>
  <si>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</si>
  <si>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</si>
  <si>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</si>
  <si>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</si>
  <si>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</si>
  <si>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</si>
  <si>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</si>
  <si>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</si>
  <si>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</si>
  <si>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</si>
  <si>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</si>
  <si>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</si>
  <si>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</si>
  <si>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</si>
  <si>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</si>
  <si>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</si>
  <si>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</si>
  <si>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</si>
  <si>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</si>
  <si>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</si>
  <si>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</si>
  <si>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</si>
  <si>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</si>
  <si>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</si>
  <si>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</si>
  <si>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</si>
  <si>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</si>
  <si>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</si>
  <si>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</si>
  <si>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</si>
  <si>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</si>
  <si>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</si>
  <si>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</si>
  <si>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</si>
  <si>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</si>
  <si>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</si>
  <si>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</si>
  <si>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</si>
  <si>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</si>
  <si>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</si>
  <si>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</si>
  <si>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</si>
  <si>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</si>
  <si>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</si>
  <si>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</si>
  <si>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</si>
  <si>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</si>
  <si>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</si>
  <si>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</si>
  <si>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</si>
  <si>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</si>
  <si>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</si>
  <si>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</si>
  <si>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</si>
  <si>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</si>
  <si>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</si>
  <si>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</si>
  <si>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</si>
  <si>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</si>
  <si>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</si>
  <si>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</si>
  <si>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</si>
  <si>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</si>
  <si>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</si>
  <si>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</si>
  <si>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</si>
  <si>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</si>
  <si>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</si>
  <si>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</si>
  <si>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</si>
  <si>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</si>
  <si>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</si>
  <si>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</si>
  <si>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</si>
  <si>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</si>
  <si>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</si>
  <si>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</si>
  <si>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</si>
  <si>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</si>
  <si>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</si>
  <si>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</si>
  <si>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</si>
  <si>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</si>
  <si>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</si>
  <si>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</si>
  <si>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</si>
  <si>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</si>
  <si>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</si>
  <si>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</si>
  <si>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</si>
  <si>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</si>
  <si>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</si>
  <si>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</si>
  <si>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</si>
  <si>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</si>
  <si>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</si>
  <si>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</si>
  <si>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</si>
  <si>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</si>
  <si>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</si>
  <si>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</si>
  <si>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</si>
  <si>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</si>
  <si>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</si>
  <si>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</si>
  <si>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</si>
  <si>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</si>
  <si>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</si>
  <si>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</si>
  <si>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</si>
  <si>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</si>
  <si>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</si>
  <si>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</si>
  <si>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</si>
  <si>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</si>
  <si>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</si>
  <si>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</si>
  <si>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</si>
  <si>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</si>
  <si>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</si>
  <si>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</si>
  <si>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</si>
  <si>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</si>
  <si>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</si>
  <si>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</si>
  <si>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</si>
  <si>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</si>
  <si>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</si>
  <si>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</si>
  <si>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</si>
  <si>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</si>
  <si>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</si>
  <si>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</si>
  <si>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</si>
  <si>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</si>
  <si>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</si>
  <si>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</si>
  <si>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</si>
  <si>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</si>
  <si>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</si>
  <si>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</si>
  <si>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</si>
  <si>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</si>
  <si>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</si>
  <si>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</si>
  <si>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</si>
  <si>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</si>
  <si>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</si>
  <si>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</si>
  <si>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</si>
  <si>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</si>
  <si>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</si>
  <si>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</si>
  <si>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</si>
  <si>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</si>
  <si>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</si>
  <si>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</si>
  <si>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</si>
  <si>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</si>
  <si>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</si>
  <si>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</si>
  <si>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</si>
  <si>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</si>
  <si>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</si>
  <si>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</si>
  <si>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</si>
  <si>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</si>
  <si>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</si>
  <si>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</si>
  <si>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</si>
  <si>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</si>
  <si>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</si>
  <si>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</si>
  <si>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</si>
  <si>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</si>
  <si>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</si>
  <si>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</si>
  <si>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</si>
  <si>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</si>
  <si>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</si>
  <si>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</si>
  <si>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</si>
  <si>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</si>
  <si>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</si>
  <si>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</si>
  <si>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</si>
  <si>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</si>
  <si>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</si>
  <si>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</si>
  <si>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</si>
  <si>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</si>
  <si>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</si>
  <si>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</si>
  <si>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</si>
  <si>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</si>
  <si>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</si>
  <si>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</si>
  <si>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</si>
  <si>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</si>
  <si>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</si>
  <si>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</si>
  <si>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</si>
  <si>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</si>
  <si>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</si>
  <si>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</si>
  <si>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</si>
  <si>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</si>
  <si>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</si>
  <si>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</si>
  <si>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</si>
  <si>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</si>
  <si>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</si>
  <si>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</si>
  <si>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</si>
  <si>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</si>
  <si>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</si>
  <si>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</si>
  <si>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</si>
  <si>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</si>
  <si>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</si>
  <si>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</si>
  <si>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</si>
  <si>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</si>
  <si>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</si>
  <si>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</si>
  <si>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</si>
  <si>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</si>
  <si>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</si>
  <si>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</si>
  <si>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</si>
  <si>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</si>
  <si>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</si>
  <si>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</si>
  <si>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</si>
  <si>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</si>
  <si>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</si>
  <si>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</si>
  <si>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</si>
  <si>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</si>
  <si>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</si>
  <si>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</si>
  <si>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</si>
  <si>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</si>
  <si>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</si>
  <si>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</si>
  <si>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</si>
  <si>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</si>
  <si>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</si>
  <si>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</si>
  <si>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</si>
  <si>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</si>
  <si>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</si>
  <si>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</si>
  <si>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</si>
  <si>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</si>
  <si>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</si>
  <si>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</si>
  <si>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</si>
  <si>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</si>
  <si>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</si>
  <si>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</si>
  <si>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</si>
  <si>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</si>
  <si>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</si>
  <si>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</si>
  <si>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</si>
  <si>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</si>
  <si>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</si>
  <si>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</si>
  <si>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</si>
  <si>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</si>
  <si>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</si>
  <si>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</si>
  <si>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</si>
  <si>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</si>
  <si>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</si>
  <si>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</si>
  <si>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</si>
  <si>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</si>
  <si>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</si>
  <si>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</si>
  <si>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</si>
  <si>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</si>
  <si>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</si>
  <si>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</si>
  <si>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</si>
  <si>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</si>
  <si>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</si>
  <si>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</si>
  <si>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</si>
  <si>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</si>
  <si>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</si>
  <si>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</si>
  <si>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</si>
  <si>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</si>
  <si>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</si>
  <si>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</si>
  <si>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</si>
  <si>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</si>
  <si>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</si>
  <si>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</si>
  <si>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</si>
  <si>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</si>
  <si>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</si>
  <si>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</si>
  <si>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</si>
  <si>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</si>
  <si>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</si>
  <si>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</si>
  <si>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</si>
  <si>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</si>
  <si>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</si>
  <si>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</si>
  <si>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</si>
  <si>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</si>
  <si>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</si>
  <si>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</si>
  <si>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</si>
  <si>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</si>
  <si>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</si>
  <si>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</si>
  <si>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</si>
  <si>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</si>
  <si>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</si>
  <si>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</si>
  <si>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</si>
  <si>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</si>
  <si>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</si>
  <si>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</si>
  <si>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</si>
  <si>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</si>
  <si>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</si>
  <si>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</si>
  <si>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</si>
  <si>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</si>
  <si>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</si>
  <si>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</si>
  <si>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</si>
  <si>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</si>
  <si>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</si>
  <si>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</si>
  <si>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</si>
  <si>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</si>
  <si>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</si>
  <si>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</si>
  <si>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</si>
  <si>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</si>
  <si>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</si>
  <si>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</si>
  <si>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</si>
  <si>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</si>
  <si>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</si>
  <si>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</si>
  <si>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</si>
  <si>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</si>
  <si>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</si>
  <si>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</si>
  <si>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</si>
  <si>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</si>
  <si>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</si>
  <si>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</si>
  <si>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</si>
  <si>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</si>
  <si>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</si>
  <si>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</si>
  <si>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</si>
  <si>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</si>
  <si>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</si>
  <si>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</si>
  <si>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</si>
  <si>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</si>
  <si>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</si>
  <si>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</si>
  <si>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</si>
  <si>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</si>
  <si>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</si>
  <si>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</si>
  <si>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</si>
  <si>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</si>
  <si>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</si>
  <si>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</si>
  <si>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</si>
  <si>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</si>
  <si>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</si>
  <si>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</si>
  <si>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</si>
  <si>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</si>
  <si>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</si>
  <si>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</si>
  <si>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</si>
  <si>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</si>
  <si>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</si>
  <si>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</si>
  <si>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</si>
  <si>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</si>
  <si>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</si>
  <si>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</si>
  <si>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</si>
  <si>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</si>
  <si>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</si>
  <si>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</si>
  <si>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</si>
  <si>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</si>
  <si>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</si>
  <si>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</si>
  <si>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</si>
  <si>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</si>
  <si>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</si>
  <si>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</si>
  <si>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</si>
  <si>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</si>
  <si>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</si>
  <si>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</si>
  <si>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</si>
  <si>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</si>
  <si>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</si>
  <si>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</si>
  <si>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</si>
  <si>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</si>
  <si>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</si>
  <si>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</si>
  <si>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</si>
  <si>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</si>
  <si>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</si>
  <si>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</si>
  <si>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</si>
  <si>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</si>
  <si>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</si>
  <si>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</si>
  <si>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</si>
  <si>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</si>
  <si>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</si>
  <si>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</si>
  <si>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</si>
  <si>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</si>
  <si>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</si>
  <si>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</si>
  <si>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</si>
  <si>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</si>
  <si>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</si>
  <si>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</si>
  <si>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</si>
  <si>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</si>
  <si>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</si>
  <si>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</si>
  <si>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</si>
  <si>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</si>
  <si>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</si>
  <si>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</si>
  <si>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</si>
  <si>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</si>
  <si>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</si>
  <si>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</si>
  <si>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</si>
  <si>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</si>
  <si>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</si>
  <si>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</si>
  <si>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</si>
  <si>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</si>
  <si>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</si>
  <si>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</si>
  <si>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</si>
  <si>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</si>
  <si>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</si>
  <si>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</si>
  <si>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</si>
  <si>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</si>
  <si>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</si>
  <si>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</si>
  <si>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</si>
  <si>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</si>
  <si>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</si>
  <si>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</si>
  <si>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</si>
  <si>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</si>
  <si>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</si>
  <si>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</si>
  <si>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</si>
  <si>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</si>
  <si>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</si>
  <si>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</si>
  <si>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</si>
  <si>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</si>
  <si>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</si>
  <si>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</si>
  <si>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</si>
  <si>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</si>
  <si>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</si>
  <si>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</si>
  <si>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</si>
  <si>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</si>
  <si>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</si>
  <si>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</si>
  <si>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</si>
  <si>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</si>
  <si>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</si>
  <si>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</si>
  <si>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</si>
  <si>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</si>
  <si>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</si>
  <si>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</si>
  <si>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</si>
  <si>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</si>
  <si>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</si>
  <si>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</si>
  <si>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</si>
  <si>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</si>
  <si>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</si>
  <si>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</si>
  <si>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</si>
  <si>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</si>
  <si>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</si>
  <si>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</si>
  <si>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</si>
  <si>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</si>
  <si>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</si>
  <si>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</si>
  <si>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</si>
  <si>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</si>
  <si>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</si>
  <si>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</si>
  <si>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</si>
  <si>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</si>
  <si>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</si>
  <si>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</si>
  <si>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</si>
  <si>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</si>
  <si>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</si>
  <si>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</si>
  <si>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</si>
  <si>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</si>
  <si>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</si>
  <si>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</si>
  <si>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</si>
  <si>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</si>
  <si>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</si>
  <si>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</si>
  <si>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</si>
  <si>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</si>
  <si>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</si>
  <si>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</si>
  <si>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</si>
  <si>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</si>
  <si>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</si>
  <si>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</si>
  <si>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</si>
  <si>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</si>
  <si>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</si>
  <si>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</si>
  <si>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</si>
  <si>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</si>
  <si>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</si>
  <si>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</si>
  <si>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</si>
  <si>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</si>
  <si>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</si>
  <si>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</si>
  <si>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</si>
  <si>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</si>
  <si>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</si>
  <si>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</si>
  <si>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</si>
  <si>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</si>
  <si>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</si>
  <si>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</si>
  <si>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</si>
  <si>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</si>
  <si>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</si>
  <si>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</si>
  <si>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</si>
  <si>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</si>
  <si>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</si>
  <si>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</si>
  <si>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</si>
  <si>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</si>
  <si>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</si>
  <si>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</si>
  <si>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</si>
  <si>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</si>
  <si>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</si>
  <si>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</si>
  <si>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</si>
  <si>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</si>
  <si>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</si>
  <si>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</si>
  <si>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</si>
  <si>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</si>
  <si>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</si>
  <si>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</si>
  <si>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</si>
  <si>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</si>
  <si>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</si>
  <si>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</si>
  <si>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</si>
  <si>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</si>
  <si>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</si>
  <si>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</si>
  <si>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</si>
  <si>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</si>
  <si>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</si>
  <si>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</si>
  <si>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</si>
  <si>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</si>
  <si>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</si>
  <si>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</si>
  <si>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</si>
  <si>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</si>
  <si>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</si>
  <si>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</si>
  <si>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</si>
  <si>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</si>
  <si>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</si>
  <si>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</si>
  <si>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</si>
  <si>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</si>
  <si>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</si>
  <si>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</si>
  <si>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</si>
  <si>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</si>
  <si>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</si>
  <si>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</si>
  <si>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</si>
  <si>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</si>
  <si>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</si>
  <si>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</si>
  <si>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</si>
  <si>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</si>
  <si>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</si>
  <si>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</si>
  <si>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</si>
  <si>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</si>
  <si>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</si>
  <si>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</si>
  <si>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</si>
  <si>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</si>
  <si>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</si>
  <si>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</si>
  <si>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</si>
  <si>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</si>
  <si>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</si>
  <si>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</si>
  <si>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</si>
  <si>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</si>
  <si>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</si>
  <si>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</si>
  <si>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</si>
  <si>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</si>
  <si>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</si>
  <si>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</si>
  <si>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</si>
  <si>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</si>
  <si>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</si>
  <si>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</si>
  <si>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</si>
  <si>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</si>
  <si>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</si>
  <si>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</si>
  <si>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</si>
  <si>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</si>
  <si>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</si>
  <si>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</si>
  <si>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</si>
  <si>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</si>
  <si>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</si>
  <si>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</si>
  <si>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</si>
  <si>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</si>
  <si>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</si>
  <si>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</si>
  <si>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</si>
  <si>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</si>
  <si>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</si>
  <si>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</si>
  <si>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</si>
  <si>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</si>
  <si>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</si>
  <si>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</si>
  <si>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</si>
  <si>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</si>
  <si>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</si>
  <si>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</si>
  <si>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</si>
  <si>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</si>
  <si>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</si>
  <si>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</si>
  <si>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</si>
  <si>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</si>
  <si>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</si>
  <si>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</si>
  <si>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</si>
  <si>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</si>
  <si>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</si>
  <si>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</si>
  <si>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</si>
  <si>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</si>
  <si>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</si>
  <si>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</si>
  <si>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</si>
  <si>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</si>
  <si>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</si>
  <si>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</si>
  <si>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</si>
  <si>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</si>
  <si>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</si>
  <si>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</si>
  <si>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</si>
  <si>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</si>
  <si>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</si>
  <si>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</si>
  <si>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</si>
  <si>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</si>
  <si>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</si>
  <si>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</si>
  <si>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</si>
  <si>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</si>
  <si>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</si>
  <si>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</si>
  <si>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</si>
  <si>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</si>
  <si>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</si>
  <si>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</si>
  <si>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</si>
  <si>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</si>
  <si>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</si>
  <si>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</si>
  <si>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</si>
  <si>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</si>
  <si>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</si>
  <si>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</si>
  <si>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</si>
  <si>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</si>
  <si>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</si>
  <si>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</si>
  <si>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</si>
  <si>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</si>
  <si>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</si>
  <si>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</si>
  <si>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</si>
  <si>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</si>
  <si>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</si>
  <si>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</si>
  <si>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</si>
  <si>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</si>
  <si>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</si>
  <si>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</si>
  <si>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</si>
  <si>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</si>
  <si>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</si>
  <si>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</si>
  <si>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</si>
  <si>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</si>
  <si>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</si>
  <si>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</si>
  <si>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</si>
  <si>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</si>
  <si>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</si>
  <si>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</si>
  <si>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</si>
  <si>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</si>
  <si>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</si>
  <si>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</si>
  <si>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</si>
  <si>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</si>
  <si>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</si>
  <si>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</si>
  <si>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</si>
  <si>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</si>
  <si>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</si>
  <si>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</si>
  <si>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</si>
  <si>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</si>
  <si>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</si>
  <si>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</si>
  <si>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</si>
  <si>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</si>
  <si>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</si>
  <si>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</si>
  <si>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</si>
  <si>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</si>
  <si>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</si>
  <si>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</si>
  <si>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</si>
  <si>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</si>
  <si>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</si>
  <si>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</si>
  <si>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</si>
  <si>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</si>
  <si>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</si>
  <si>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</si>
  <si>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</si>
  <si>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</si>
  <si>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</si>
  <si>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</si>
  <si>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</si>
  <si>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</si>
  <si>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</si>
  <si>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</si>
  <si>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</si>
  <si>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</si>
  <si>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</si>
  <si>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</si>
  <si>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</si>
  <si>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</si>
  <si>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</si>
  <si>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</si>
  <si>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</si>
  <si>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</si>
  <si>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</si>
  <si>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</si>
  <si>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</si>
  <si>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</si>
  <si>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</si>
  <si>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</si>
  <si>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</si>
  <si>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</si>
  <si>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</si>
  <si>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</si>
  <si>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</si>
  <si>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</si>
  <si>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</si>
  <si>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</si>
  <si>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</si>
  <si>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</si>
  <si>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</si>
  <si>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</si>
  <si>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</si>
  <si>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</si>
  <si>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</si>
  <si>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</si>
  <si>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</si>
  <si>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</si>
  <si>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</si>
  <si>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</si>
  <si>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</si>
  <si>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</si>
  <si>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</si>
  <si>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</si>
  <si>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</si>
  <si>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</si>
  <si>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</si>
  <si>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</si>
  <si>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</si>
  <si>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</si>
  <si>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</si>
  <si>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</si>
  <si>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</si>
  <si>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</si>
  <si>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</si>
  <si>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</si>
  <si>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</si>
  <si>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</si>
  <si>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</si>
  <si>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</si>
  <si>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</si>
  <si>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</si>
  <si>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</si>
  <si>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</si>
  <si>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</si>
  <si>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</si>
  <si>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</si>
  <si>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</si>
  <si>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</si>
  <si>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</si>
  <si>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</si>
  <si>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</si>
  <si>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</si>
  <si>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</si>
  <si>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</si>
  <si>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</si>
  <si>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</si>
  <si>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</si>
  <si>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</si>
  <si>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</si>
  <si>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</si>
  <si>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</si>
  <si>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</si>
  <si>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</si>
  <si>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</si>
  <si>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</si>
  <si>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</si>
  <si>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</si>
  <si>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</si>
  <si>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</si>
  <si>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</si>
  <si>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</si>
  <si>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</si>
  <si>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</si>
  <si>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</si>
  <si>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</si>
  <si>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</si>
  <si>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</si>
  <si>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</si>
  <si>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</si>
  <si>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</si>
  <si>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</si>
  <si>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</si>
  <si>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</si>
  <si>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</si>
  <si>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</si>
  <si>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</si>
  <si>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</si>
  <si>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</si>
  <si>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</si>
  <si>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</si>
  <si>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</si>
  <si>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</si>
  <si>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</si>
  <si>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</si>
  <si>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</si>
  <si>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</si>
  <si>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</si>
  <si>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</si>
  <si>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</si>
  <si>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</si>
  <si>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</si>
  <si>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</si>
  <si>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</si>
  <si>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</si>
  <si>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</si>
  <si>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</si>
  <si>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</si>
  <si>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</si>
  <si>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</si>
  <si>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</si>
  <si>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</si>
  <si>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</si>
  <si>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</si>
  <si>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</si>
  <si>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</si>
  <si>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</si>
  <si>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</si>
  <si>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</si>
  <si>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</si>
  <si>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</si>
  <si>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</si>
  <si>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</si>
  <si>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</si>
  <si>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</si>
  <si>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</si>
  <si>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</si>
  <si>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</si>
  <si>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</si>
  <si>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</si>
  <si>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</si>
  <si>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</si>
  <si>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</si>
  <si>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</si>
  <si>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</si>
  <si>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</si>
  <si>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</si>
  <si>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</si>
  <si>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</si>
  <si>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</si>
  <si>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</si>
  <si>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</si>
  <si>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</si>
  <si>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</si>
  <si>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</si>
  <si>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</si>
  <si>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</si>
  <si>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</si>
  <si>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</si>
  <si>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</si>
  <si>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</si>
  <si>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</si>
  <si>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</si>
  <si>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</si>
  <si>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</si>
  <si>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</si>
  <si>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</si>
  <si>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</si>
  <si>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</si>
  <si>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</si>
  <si>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</si>
  <si>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</si>
  <si>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</si>
  <si>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</si>
  <si>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</si>
  <si>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</si>
  <si>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</si>
  <si>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</si>
  <si>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</si>
  <si>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</si>
  <si>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</si>
  <si>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</si>
  <si>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</si>
  <si>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</si>
  <si>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</si>
  <si>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</si>
  <si>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</si>
  <si>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</si>
  <si>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</si>
  <si>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</si>
  <si>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</si>
  <si>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</si>
  <si>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</si>
  <si>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</si>
  <si>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</si>
  <si>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</si>
  <si>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</si>
  <si>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</si>
  <si>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</si>
  <si>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</si>
  <si>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</si>
  <si>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</si>
  <si>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</si>
  <si>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</si>
  <si>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</si>
  <si>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</si>
  <si>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</si>
  <si>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</si>
  <si>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</si>
  <si>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</si>
  <si>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</si>
  <si>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</si>
  <si>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</si>
  <si>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</si>
  <si>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</si>
  <si>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</si>
  <si>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</si>
  <si>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</si>
  <si>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</si>
  <si>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</si>
  <si>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</si>
  <si>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</si>
  <si>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</si>
  <si>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</si>
  <si>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</si>
  <si>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</si>
  <si>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</si>
  <si>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</si>
  <si>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</si>
  <si>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</si>
  <si>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</si>
  <si>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</si>
  <si>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</si>
  <si>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</si>
  <si>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</si>
  <si>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</si>
  <si>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</si>
  <si>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</si>
  <si>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</si>
  <si>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</si>
  <si>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</si>
  <si>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</si>
  <si>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</si>
  <si>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</si>
  <si>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</si>
  <si>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</si>
  <si>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</si>
  <si>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</si>
  <si>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</si>
  <si>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</si>
  <si>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</si>
  <si>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</si>
  <si>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</si>
  <si>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</si>
  <si>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</si>
  <si>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</si>
  <si>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</si>
  <si>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</si>
  <si>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</si>
  <si>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</si>
  <si>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</si>
  <si>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</si>
  <si>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</si>
  <si>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</si>
  <si>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</si>
  <si>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</si>
  <si>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</si>
  <si>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</si>
  <si>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</si>
  <si>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</si>
  <si>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</si>
  <si>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</si>
  <si>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</si>
  <si>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</si>
  <si>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</si>
  <si>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</si>
  <si>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</si>
  <si>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</si>
  <si>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</si>
  <si>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</si>
  <si>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</si>
  <si>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</si>
  <si>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</si>
  <si>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</si>
  <si>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</si>
  <si>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</si>
  <si>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</si>
  <si>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</si>
  <si>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</si>
  <si>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</si>
  <si>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</si>
  <si>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</si>
  <si>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</si>
  <si>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</si>
  <si>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</si>
  <si>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</si>
  <si>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</si>
  <si>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</si>
  <si>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</si>
  <si>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</si>
  <si>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</si>
  <si>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</si>
  <si>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</si>
  <si>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</si>
  <si>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</si>
  <si>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</si>
  <si>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</si>
  <si>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</si>
  <si>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</si>
  <si>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</si>
  <si>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</si>
  <si>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</si>
  <si>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</si>
  <si>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</si>
  <si>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</si>
  <si>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</si>
  <si>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</si>
  <si>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</si>
  <si>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</si>
  <si>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</si>
  <si>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</si>
  <si>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</si>
  <si>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</si>
  <si>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</si>
  <si>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</si>
  <si>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</si>
  <si>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</si>
  <si>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</si>
  <si>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</si>
  <si>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</si>
  <si>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</si>
  <si>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</si>
  <si>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</si>
  <si>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</si>
  <si>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</si>
  <si>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</si>
  <si>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</si>
  <si>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</si>
  <si>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</si>
  <si>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</si>
  <si>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</si>
  <si>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</si>
  <si>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</si>
  <si>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</si>
  <si>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</si>
  <si>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</si>
  <si>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</si>
  <si>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</si>
  <si>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</si>
  <si>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</si>
  <si>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</si>
  <si>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</si>
  <si>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</si>
  <si>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</si>
  <si>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</si>
  <si>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</si>
  <si>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</si>
  <si>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</si>
  <si>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</si>
  <si>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</si>
  <si>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</si>
  <si>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</si>
  <si>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</si>
  <si>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</si>
  <si>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</si>
  <si>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</si>
  <si>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</si>
  <si>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</si>
  <si>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</si>
  <si>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</si>
  <si>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</si>
  <si>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</si>
  <si>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</si>
  <si>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</si>
  <si>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</si>
  <si>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</si>
  <si>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</si>
  <si>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</si>
  <si>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</si>
  <si>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</si>
  <si>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</si>
  <si>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</si>
  <si>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</si>
  <si>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</si>
  <si>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</si>
  <si>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</si>
  <si>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</si>
  <si>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</si>
  <si>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</si>
  <si>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</si>
  <si>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</si>
  <si>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</si>
  <si>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</si>
  <si>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</si>
  <si>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</si>
  <si>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</si>
  <si>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</si>
  <si>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</si>
  <si>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</si>
  <si>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</si>
  <si>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</si>
  <si>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</si>
  <si>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</si>
  <si>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</si>
  <si>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</si>
  <si>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</si>
  <si>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</si>
  <si>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</si>
  <si>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</si>
  <si>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</si>
  <si>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</si>
  <si>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</si>
  <si>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</si>
  <si>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</si>
  <si>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</si>
  <si>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</si>
  <si>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</si>
  <si>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</si>
  <si>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</si>
  <si>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</si>
  <si>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</si>
  <si>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</si>
  <si>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</si>
  <si>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</si>
  <si>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</si>
  <si>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</si>
  <si>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</si>
  <si>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</si>
  <si>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</si>
  <si>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</si>
  <si>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</si>
  <si>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</si>
  <si>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</si>
  <si>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</si>
  <si>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</si>
  <si>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</si>
  <si>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</si>
  <si>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</si>
  <si>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</si>
  <si>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</si>
  <si>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</si>
  <si>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</si>
  <si>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</si>
  <si>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</si>
  <si>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</si>
  <si>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</si>
  <si>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</si>
  <si>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</si>
  <si>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</si>
  <si>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</si>
  <si>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</si>
  <si>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</si>
  <si>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</si>
  <si>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</si>
  <si>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</si>
  <si>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</si>
  <si>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</si>
  <si>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</si>
  <si>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</si>
  <si>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</si>
  <si>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</si>
  <si>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</si>
  <si>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</si>
  <si>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</si>
  <si>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</si>
  <si>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</si>
  <si>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</si>
  <si>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</si>
  <si>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</si>
  <si>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</si>
  <si>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</si>
  <si>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</si>
  <si>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</si>
  <si>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</si>
  <si>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</si>
  <si>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</si>
  <si>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</si>
  <si>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</si>
  <si>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</si>
  <si>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</si>
  <si>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</si>
  <si>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</si>
  <si>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</si>
  <si>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</si>
  <si>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</si>
  <si>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</si>
  <si>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</si>
  <si>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</si>
  <si>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</si>
  <si>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</si>
  <si>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</si>
  <si>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</si>
  <si>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</si>
  <si>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</si>
  <si>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</si>
  <si>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</si>
  <si>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</si>
  <si>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</si>
  <si>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</si>
  <si>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</si>
  <si>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</si>
  <si>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</si>
  <si>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</si>
  <si>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</si>
  <si>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</si>
  <si>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</si>
  <si>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</si>
  <si>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</si>
  <si>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</si>
  <si>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</si>
  <si>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</si>
  <si>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</si>
  <si>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</si>
  <si>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</si>
  <si>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</si>
  <si>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</si>
  <si>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</si>
  <si>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</si>
  <si>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</si>
  <si>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</si>
  <si>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</si>
  <si>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</si>
  <si>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</si>
  <si>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</si>
  <si>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</si>
  <si>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</si>
  <si>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</si>
  <si>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</si>
  <si>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</si>
  <si>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</si>
  <si>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</si>
  <si>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</si>
  <si>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</si>
  <si>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</si>
  <si>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</si>
  <si>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</si>
  <si>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</si>
  <si>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</si>
  <si>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</si>
  <si>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</si>
  <si>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</si>
  <si>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</si>
  <si>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</si>
  <si>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</si>
  <si>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</si>
  <si>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</si>
  <si>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</si>
  <si>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</si>
  <si>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</si>
  <si>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</si>
  <si>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</si>
  <si>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</si>
  <si>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</si>
  <si>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</si>
  <si>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</si>
  <si>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</si>
  <si>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</si>
  <si>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</si>
  <si>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</si>
  <si>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</si>
  <si>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</si>
  <si>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</si>
  <si>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</si>
  <si>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</si>
  <si>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</si>
  <si>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</si>
  <si>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</si>
  <si>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</si>
  <si>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</si>
  <si>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</si>
  <si>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</si>
  <si>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</si>
  <si>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</si>
  <si>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</si>
  <si>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</si>
  <si>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</si>
  <si>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</si>
  <si>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</si>
  <si>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</si>
  <si>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</si>
  <si>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</si>
  <si>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</si>
  <si>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</si>
  <si>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</si>
  <si>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</si>
  <si>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</si>
  <si>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</si>
  <si>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</si>
  <si>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</si>
  <si>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</si>
  <si>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</si>
  <si>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</si>
  <si>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</si>
  <si>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</si>
  <si>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</si>
  <si>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</si>
  <si>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</si>
  <si>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</si>
  <si>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</si>
  <si>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</si>
  <si>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</si>
  <si>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</si>
  <si>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</si>
  <si>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</si>
  <si>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</si>
  <si>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</si>
  <si>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</si>
  <si>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</si>
  <si>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</si>
  <si>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</si>
  <si>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</si>
  <si>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</si>
  <si>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</si>
  <si>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</si>
  <si>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</si>
  <si>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</si>
  <si>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</si>
  <si>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</si>
  <si>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</si>
  <si>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</si>
  <si>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</si>
  <si>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</si>
  <si>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</si>
  <si>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</si>
  <si>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</si>
  <si>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</si>
  <si>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</si>
  <si>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</si>
  <si>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</si>
  <si>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</si>
  <si>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</si>
  <si>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</si>
  <si>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</si>
  <si>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</si>
  <si>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</si>
  <si>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</si>
  <si>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</si>
  <si>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</si>
  <si>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</si>
  <si>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</si>
  <si>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</si>
  <si>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</si>
  <si>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</si>
  <si>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</si>
  <si>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</si>
  <si>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</si>
  <si>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</si>
  <si>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</si>
  <si>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</si>
  <si>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</si>
  <si>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</si>
  <si>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</si>
  <si>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</si>
  <si>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</si>
  <si>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</si>
  <si>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</si>
  <si>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</si>
  <si>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</si>
  <si>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</si>
  <si>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</si>
  <si>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</si>
  <si>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</si>
  <si>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</si>
  <si>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</si>
  <si>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</si>
  <si>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</si>
  <si>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</si>
  <si>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</si>
  <si>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</si>
  <si>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</si>
  <si>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</si>
  <si>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</si>
  <si>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</si>
  <si>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</si>
  <si>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</si>
  <si>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</si>
  <si>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</si>
  <si>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</si>
  <si>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</si>
  <si>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</si>
  <si>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</si>
  <si>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</si>
  <si>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</si>
  <si>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</si>
  <si>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</si>
  <si>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</si>
  <si>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</si>
  <si>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</si>
  <si>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</si>
  <si>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</si>
  <si>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</si>
  <si>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</si>
  <si>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</si>
  <si>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</si>
  <si>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</si>
  <si>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</si>
  <si>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</si>
  <si>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</si>
  <si>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</si>
  <si>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</si>
  <si>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</si>
  <si>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</si>
  <si>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</si>
  <si>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</si>
  <si>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</si>
  <si>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</si>
  <si>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</si>
  <si>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</si>
  <si>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</si>
  <si>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</si>
  <si>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</si>
  <si>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</si>
  <si>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</si>
  <si>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</si>
  <si>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</si>
  <si>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</si>
  <si>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</si>
  <si>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</si>
  <si>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</si>
  <si>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</si>
  <si>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</si>
  <si>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</si>
  <si>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</si>
  <si>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</si>
  <si>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</si>
  <si>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</si>
  <si>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</si>
  <si>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</si>
  <si>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</si>
  <si>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</si>
  <si>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</si>
  <si>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</si>
  <si>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</si>
  <si>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</si>
  <si>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</si>
  <si>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</si>
  <si>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</si>
  <si>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</si>
  <si>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</si>
  <si>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</si>
  <si>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</si>
  <si>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</si>
  <si>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</si>
  <si>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</si>
  <si>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</si>
  <si>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</si>
  <si>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</si>
  <si>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</si>
  <si>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</si>
  <si>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</si>
  <si>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</si>
  <si>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</si>
  <si>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</si>
  <si>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</si>
  <si>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</si>
  <si>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</si>
  <si>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</si>
  <si>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</si>
  <si>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</si>
  <si>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</si>
  <si>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</si>
  <si>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</si>
  <si>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</si>
  <si>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</si>
  <si>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</si>
  <si>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</si>
  <si>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</si>
  <si>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</si>
  <si>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</si>
  <si>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</si>
  <si>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</si>
  <si>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</si>
  <si>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</si>
  <si>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</si>
  <si>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</si>
  <si>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</si>
  <si>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</si>
  <si>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</si>
  <si>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</si>
  <si>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</si>
  <si>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</si>
  <si>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</si>
  <si>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</si>
  <si>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</si>
  <si>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</si>
  <si>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</si>
  <si>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</si>
  <si>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</si>
  <si>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</si>
  <si>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</si>
  <si>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</si>
  <si>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</si>
  <si>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</si>
  <si>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</si>
  <si>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</si>
  <si>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</si>
  <si>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</si>
  <si>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</si>
  <si>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</si>
  <si>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</si>
  <si>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</si>
  <si>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</si>
  <si>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</si>
  <si>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</si>
  <si>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</si>
  <si>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</si>
  <si>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</si>
  <si>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</si>
  <si>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</si>
  <si>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</si>
  <si>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</si>
  <si>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</si>
  <si>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</si>
  <si>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</si>
  <si>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</si>
  <si>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</si>
  <si>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</si>
  <si>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</si>
  <si>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</si>
  <si>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</si>
  <si>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</si>
  <si>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</si>
  <si>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</si>
  <si>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</si>
  <si>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</si>
  <si>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</si>
  <si>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</si>
  <si>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</si>
  <si>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</si>
  <si>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</si>
  <si>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</si>
  <si>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</si>
  <si>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</si>
  <si>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</si>
  <si>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</si>
  <si>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</si>
  <si>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</si>
  <si>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</si>
  <si>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</si>
  <si>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</si>
  <si>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</si>
  <si>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</si>
  <si>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</si>
  <si>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</si>
  <si>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</si>
  <si>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</si>
  <si>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</si>
  <si>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</si>
  <si>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</si>
  <si>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</si>
  <si>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</si>
  <si>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</si>
  <si>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</si>
  <si>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</si>
  <si>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</si>
  <si>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</si>
  <si>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</si>
  <si>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</si>
  <si>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</si>
  <si>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</si>
  <si>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</si>
  <si>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</si>
  <si>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</si>
  <si>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</si>
  <si>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</si>
  <si>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</si>
  <si>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</si>
  <si>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</si>
  <si>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</si>
  <si>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</si>
  <si>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</si>
  <si>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</si>
  <si>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</si>
  <si>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</si>
  <si>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</si>
  <si>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</si>
  <si>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</si>
  <si>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</si>
  <si>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</si>
  <si>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</si>
  <si>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</si>
  <si>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</si>
  <si>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</si>
  <si>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</si>
  <si>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</si>
  <si>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</si>
  <si>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</si>
  <si>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</si>
  <si>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</si>
  <si>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</si>
  <si>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</si>
  <si>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</si>
  <si>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</si>
  <si>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</si>
  <si>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</si>
  <si>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</si>
  <si>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</si>
  <si>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</si>
  <si>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</si>
  <si>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</si>
  <si>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</si>
  <si>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</si>
  <si>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</si>
  <si>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</si>
  <si>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</si>
  <si>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</si>
  <si>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</si>
  <si>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</si>
  <si>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</si>
  <si>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</si>
  <si>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</si>
  <si>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</si>
  <si>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</si>
  <si>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</si>
  <si>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</si>
  <si>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</si>
  <si>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</si>
  <si>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</si>
  <si>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</si>
  <si>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</si>
  <si>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</si>
  <si>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</si>
  <si>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</si>
  <si>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</si>
  <si>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</si>
  <si>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</si>
  <si>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</si>
  <si>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</si>
  <si>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</si>
  <si>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</si>
  <si>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</si>
  <si>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</si>
  <si>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</si>
  <si>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</si>
  <si>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</si>
  <si>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</si>
  <si>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</si>
  <si>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</si>
  <si>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</si>
  <si>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</si>
  <si>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</si>
  <si>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</si>
  <si>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</si>
  <si>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</si>
  <si>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</si>
  <si>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</si>
  <si>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</si>
  <si>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</si>
  <si>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</si>
  <si>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</si>
  <si>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</si>
  <si>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</si>
  <si>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</si>
  <si>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</si>
  <si>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</si>
  <si>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</si>
  <si>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</si>
  <si>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</si>
  <si>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</si>
  <si>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</si>
  <si>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</si>
  <si>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</si>
  <si>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</si>
  <si>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</si>
  <si>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</si>
  <si>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</si>
  <si>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</si>
  <si>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</si>
  <si>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</si>
  <si>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</si>
  <si>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</si>
  <si>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</si>
  <si>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</si>
  <si>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</si>
  <si>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</si>
  <si>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</si>
  <si>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</si>
  <si>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</si>
  <si>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</si>
  <si>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</si>
  <si>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</si>
  <si>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</si>
  <si>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</si>
  <si>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</si>
  <si>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</si>
  <si>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</si>
  <si>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</si>
  <si>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</si>
  <si>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</si>
  <si>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</si>
  <si>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</si>
  <si>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</si>
  <si>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</si>
  <si>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</si>
  <si>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</si>
  <si>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</si>
  <si>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</si>
  <si>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</si>
  <si>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</si>
  <si>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</si>
  <si>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</si>
  <si>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</si>
  <si>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</si>
  <si>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</si>
  <si>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</si>
  <si>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</si>
  <si>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</si>
  <si>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</si>
  <si>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</si>
  <si>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</si>
  <si>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</si>
  <si>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</si>
  <si>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</si>
  <si>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</si>
  <si>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</si>
  <si>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</si>
  <si>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</si>
  <si>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</si>
  <si>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</si>
  <si>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</si>
  <si>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</si>
  <si>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</si>
  <si>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</si>
  <si>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</si>
  <si>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</si>
  <si>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</si>
  <si>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</si>
  <si>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</si>
  <si>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</si>
  <si>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</si>
  <si>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</si>
  <si>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</si>
  <si>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</si>
  <si>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</si>
  <si>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</si>
  <si>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</si>
  <si>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</si>
  <si>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</si>
  <si>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</si>
  <si>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</si>
  <si>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</si>
  <si>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</si>
  <si>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</si>
  <si>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</si>
  <si>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</si>
  <si>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</si>
  <si>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</si>
  <si>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</si>
  <si>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</si>
  <si>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</si>
  <si>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</si>
  <si>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</si>
  <si>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</si>
  <si>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</si>
  <si>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</si>
  <si>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</si>
  <si>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</si>
  <si>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</si>
  <si>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</si>
  <si>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</si>
  <si>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</si>
  <si>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</si>
  <si>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</si>
  <si>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</si>
  <si>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</si>
  <si>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</si>
  <si>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</si>
  <si>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</si>
  <si>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</si>
  <si>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</si>
  <si>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</si>
  <si>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</si>
  <si>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</si>
  <si>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</si>
  <si>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</si>
  <si>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</si>
  <si>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</si>
  <si>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</si>
  <si>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</si>
  <si>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</si>
  <si>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</si>
  <si>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</si>
  <si>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</si>
  <si>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</si>
  <si>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</si>
  <si>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</si>
  <si>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</si>
  <si>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</si>
  <si>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</si>
  <si>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</si>
  <si>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</si>
  <si>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</si>
  <si>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</si>
  <si>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</si>
  <si>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</si>
  <si>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</si>
  <si>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</si>
  <si>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</si>
  <si>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</si>
  <si>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</si>
  <si>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</si>
  <si>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</si>
  <si>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</si>
  <si>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</si>
  <si>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</si>
  <si>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</si>
  <si>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</si>
  <si>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</si>
  <si>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</si>
  <si>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</si>
  <si>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</si>
  <si>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</si>
  <si>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</si>
  <si>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</si>
  <si>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</si>
  <si>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</si>
  <si>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</si>
  <si>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</si>
  <si>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</si>
  <si>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</si>
  <si>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</si>
  <si>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</si>
  <si>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</si>
  <si>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</si>
  <si>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</si>
  <si>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</si>
  <si>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</si>
  <si>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</si>
  <si>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</si>
  <si>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</si>
  <si>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</si>
  <si>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</si>
  <si>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</si>
  <si>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</si>
  <si>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</si>
  <si>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</si>
  <si>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</si>
  <si>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</si>
  <si>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</si>
  <si>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</si>
  <si>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</si>
  <si>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</si>
  <si>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</si>
  <si>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</si>
  <si>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</si>
  <si>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</si>
  <si>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</si>
  <si>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</si>
  <si>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</si>
  <si>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</si>
  <si>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</si>
  <si>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</si>
  <si>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</si>
  <si>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</si>
  <si>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</si>
  <si>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</si>
  <si>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</si>
  <si>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</si>
  <si>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</si>
  <si>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</si>
  <si>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</si>
  <si>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</si>
  <si>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</si>
  <si>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</si>
  <si>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</si>
  <si>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</si>
  <si>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</si>
  <si>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</si>
  <si>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</si>
  <si>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</si>
  <si>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</si>
  <si>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</si>
  <si>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</si>
  <si>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</si>
  <si>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</si>
  <si>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</si>
  <si>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</si>
  <si>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</si>
  <si>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</si>
  <si>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</si>
  <si>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</si>
  <si>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</si>
  <si>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</si>
  <si>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</si>
  <si>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</si>
  <si>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</si>
  <si>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</si>
  <si>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</si>
  <si>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</si>
  <si>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</si>
  <si>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</si>
  <si>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</si>
  <si>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</si>
  <si>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</si>
  <si>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</si>
  <si>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</si>
  <si>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</si>
  <si>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</si>
  <si>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</si>
  <si>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</si>
  <si>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</si>
  <si>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</si>
  <si>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</si>
  <si>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</si>
  <si>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</si>
  <si>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</si>
  <si>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</si>
  <si>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</si>
  <si>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</si>
  <si>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</si>
  <si>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</si>
  <si>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</si>
  <si>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</si>
  <si>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</si>
  <si>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</si>
  <si>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</si>
  <si>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</si>
  <si>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</si>
  <si>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</si>
  <si>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</si>
  <si>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</si>
  <si>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</si>
  <si>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</si>
  <si>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</si>
  <si>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</si>
  <si>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</si>
  <si>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</si>
  <si>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</si>
  <si>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</si>
  <si>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</si>
  <si>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</si>
  <si>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</si>
  <si>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</si>
  <si>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</si>
  <si>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</si>
  <si>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</si>
  <si>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</si>
  <si>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</si>
  <si>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</si>
  <si>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</si>
  <si>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</si>
  <si>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</si>
  <si>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</si>
  <si>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</si>
  <si>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</si>
  <si>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</si>
  <si>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</si>
  <si>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</si>
  <si>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</si>
  <si>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</si>
  <si>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</si>
  <si>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</si>
  <si>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</si>
  <si>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</si>
  <si>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</si>
  <si>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</si>
  <si>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</si>
  <si>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</si>
  <si>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</si>
  <si>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</si>
  <si>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</si>
  <si>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</si>
  <si>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</si>
  <si>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</si>
  <si>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</si>
  <si>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</si>
  <si>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</si>
  <si>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</si>
  <si>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</si>
  <si>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</si>
  <si>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</si>
  <si>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</si>
  <si>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</si>
  <si>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</si>
  <si>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</si>
  <si>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</si>
  <si>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</si>
  <si>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</si>
  <si>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</si>
  <si>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</si>
  <si>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</si>
  <si>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</si>
  <si>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</si>
  <si>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</si>
  <si>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</si>
  <si>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</si>
  <si>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</si>
  <si>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</si>
  <si>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</si>
  <si>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</si>
  <si>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</si>
  <si>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</si>
  <si>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</si>
  <si>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</si>
  <si>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</si>
  <si>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</si>
  <si>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</si>
  <si>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</si>
  <si>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</si>
  <si>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</si>
  <si>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</si>
  <si>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</si>
  <si>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</si>
  <si>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</si>
  <si>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</si>
  <si>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</si>
  <si>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</si>
  <si>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</si>
  <si>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</si>
  <si>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</si>
  <si>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</si>
  <si>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</si>
  <si>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</si>
  <si>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</si>
  <si>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</si>
  <si>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</si>
  <si>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</si>
  <si>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</si>
  <si>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</si>
  <si>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</si>
  <si>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</si>
  <si>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</si>
  <si>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</si>
  <si>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</si>
  <si>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</si>
  <si>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</si>
  <si>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</si>
  <si>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</si>
  <si>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</si>
  <si>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</si>
  <si>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</si>
  <si>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</si>
  <si>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</si>
  <si>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</si>
  <si>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</si>
  <si>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</si>
  <si>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</si>
  <si>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</si>
  <si>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</si>
  <si>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</si>
  <si>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</si>
  <si>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</si>
  <si>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</si>
  <si>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</si>
  <si>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</si>
  <si>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</si>
  <si>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</si>
  <si>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</si>
  <si>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</si>
  <si>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</si>
  <si>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</si>
  <si>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</si>
  <si>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</si>
  <si>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</si>
  <si>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</si>
  <si>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</si>
  <si>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</si>
  <si>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</si>
  <si>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</si>
  <si>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</si>
  <si>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</si>
  <si>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</si>
  <si>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</si>
  <si>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</si>
  <si>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</si>
  <si>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</si>
  <si>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</si>
  <si>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</si>
  <si>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</si>
  <si>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</si>
  <si>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</si>
  <si>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</si>
  <si>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</si>
  <si>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</si>
  <si>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</si>
  <si>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</si>
  <si>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</si>
  <si>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</si>
  <si>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</si>
  <si>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</si>
  <si>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</si>
  <si>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</si>
  <si>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</si>
  <si>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</si>
  <si>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</si>
  <si>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</si>
  <si>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</si>
  <si>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</si>
  <si>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</si>
  <si>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</si>
  <si>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</si>
  <si>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</si>
  <si>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</si>
  <si>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</si>
  <si>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</si>
  <si>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</si>
  <si>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</si>
  <si>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</si>
  <si>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</si>
  <si>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</si>
  <si>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</si>
  <si>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</si>
  <si>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</si>
  <si>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</si>
  <si>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</si>
  <si>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</si>
  <si>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</si>
  <si>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</si>
  <si>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</si>
  <si>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</si>
  <si>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</si>
  <si>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</si>
  <si>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</si>
  <si>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</si>
  <si>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</si>
  <si>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</si>
  <si>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</si>
  <si>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</si>
  <si>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</si>
  <si>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</si>
  <si>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</si>
  <si>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</si>
  <si>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</si>
  <si>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</si>
  <si>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</si>
  <si>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</si>
  <si>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</si>
  <si>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</si>
  <si>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</si>
  <si>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</si>
  <si>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</si>
  <si>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</si>
  <si>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</si>
  <si>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</si>
  <si>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</si>
  <si>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</si>
  <si>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</si>
  <si>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</si>
  <si>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</si>
  <si>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</si>
  <si>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</si>
  <si>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</si>
  <si>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</si>
  <si>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</si>
  <si>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</si>
  <si>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</si>
  <si>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</si>
  <si>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</si>
  <si>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</si>
  <si>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</si>
  <si>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</si>
  <si>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</si>
  <si>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</si>
  <si>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</si>
  <si>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</si>
  <si>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</si>
  <si>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</si>
  <si>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</si>
  <si>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</si>
  <si>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</si>
  <si>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</si>
  <si>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</si>
  <si>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</si>
  <si>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</si>
  <si>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</si>
  <si>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</si>
  <si>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</si>
  <si>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</si>
  <si>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</si>
  <si>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</si>
  <si>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</si>
  <si>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</si>
  <si>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</si>
  <si>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</si>
  <si>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</si>
  <si>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</si>
  <si>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</si>
  <si>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</si>
  <si>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</si>
  <si>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</si>
  <si>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</si>
  <si>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</si>
  <si>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</si>
  <si>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</si>
  <si>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</si>
  <si>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</si>
  <si>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</si>
  <si>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</si>
  <si>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</si>
  <si>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</si>
  <si>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</si>
  <si>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</si>
  <si>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</si>
  <si>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</si>
  <si>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</si>
  <si>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</si>
  <si>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</si>
  <si>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</si>
  <si>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</si>
  <si>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</si>
  <si>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</si>
  <si>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</si>
  <si>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</si>
  <si>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</si>
  <si>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</si>
  <si>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</si>
  <si>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</si>
  <si>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</si>
  <si>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</si>
  <si>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</si>
  <si>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</si>
  <si>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</si>
  <si>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</si>
  <si>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</si>
  <si>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</si>
  <si>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</si>
  <si>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</si>
  <si>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</si>
  <si>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</si>
  <si>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</si>
  <si>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</si>
  <si>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</si>
  <si>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</si>
  <si>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</si>
  <si>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</si>
  <si>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</si>
  <si>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</si>
  <si>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</si>
  <si>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</si>
  <si>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</si>
  <si>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</si>
  <si>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</si>
  <si>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</si>
  <si>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</si>
  <si>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</si>
  <si>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</si>
  <si>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</si>
  <si>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</si>
  <si>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</si>
  <si>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</si>
  <si>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</si>
  <si>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</si>
  <si>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</si>
  <si>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</si>
  <si>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</si>
  <si>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</si>
  <si>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</si>
  <si>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</si>
  <si>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</si>
  <si>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</si>
  <si>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</si>
  <si>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</si>
  <si>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</si>
  <si>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</si>
  <si>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</si>
  <si>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</si>
  <si>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</si>
  <si>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</si>
  <si>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</si>
  <si>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</si>
  <si>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</si>
  <si>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</si>
  <si>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</si>
  <si>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</si>
  <si>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</si>
  <si>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</si>
  <si>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</si>
  <si>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</si>
  <si>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</si>
  <si>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</si>
  <si>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</si>
  <si>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</si>
  <si>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</si>
  <si>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</si>
  <si>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</si>
  <si>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</si>
  <si>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</si>
  <si>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</si>
  <si>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</si>
  <si>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</si>
  <si>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</si>
  <si>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</si>
  <si>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</si>
  <si>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</si>
  <si>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</si>
  <si>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</si>
  <si>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</si>
  <si>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</si>
  <si>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</si>
  <si>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</si>
  <si>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</si>
  <si>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</si>
  <si>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</si>
  <si>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</si>
  <si>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</si>
  <si>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</si>
  <si>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</si>
  <si>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</si>
  <si>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</si>
  <si>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</si>
  <si>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</si>
  <si>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</si>
  <si>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</si>
  <si>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</si>
  <si>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</si>
  <si>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</si>
  <si>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</si>
  <si>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</si>
  <si>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</si>
  <si>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</si>
  <si>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</si>
  <si>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</si>
  <si>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</si>
  <si>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</si>
  <si>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</si>
  <si>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</si>
  <si>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</si>
  <si>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</si>
  <si>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</si>
  <si>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</si>
  <si>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</si>
  <si>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</si>
  <si>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</si>
  <si>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</si>
  <si>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</si>
  <si>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</si>
  <si>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</si>
  <si>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</si>
  <si>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</si>
  <si>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</si>
  <si>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</si>
  <si>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</si>
  <si>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</si>
  <si>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</si>
  <si>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</si>
  <si>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</si>
  <si>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</si>
  <si>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</si>
  <si>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</si>
  <si>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</si>
  <si>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</si>
  <si>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</si>
  <si>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</si>
  <si>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</si>
  <si>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</si>
  <si>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</si>
  <si>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</si>
  <si>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</si>
  <si>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</si>
  <si>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</si>
  <si>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</si>
  <si>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</si>
  <si>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</si>
  <si>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</si>
  <si>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</si>
  <si>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</si>
  <si>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</si>
  <si>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</si>
  <si>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</si>
  <si>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</si>
  <si>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</si>
  <si>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</si>
  <si>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</si>
  <si>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</si>
  <si>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</si>
  <si>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</si>
  <si>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</si>
  <si>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</si>
  <si>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</si>
  <si>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</si>
  <si>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</si>
  <si>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</si>
  <si>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</si>
  <si>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</si>
  <si>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</si>
  <si>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</si>
  <si>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</si>
  <si>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</si>
  <si>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</si>
  <si>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</si>
  <si>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</si>
  <si>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</si>
  <si>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</si>
  <si>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</si>
  <si>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</si>
  <si>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</si>
  <si>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</si>
  <si>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</si>
  <si>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</si>
  <si>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</si>
  <si>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</si>
  <si>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</si>
  <si>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</si>
  <si>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</si>
  <si>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</si>
  <si>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</si>
  <si>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</si>
  <si>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</si>
  <si>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</si>
  <si>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</si>
  <si>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</si>
  <si>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</si>
  <si>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</si>
  <si>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</si>
  <si>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</si>
  <si>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</si>
  <si>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</si>
  <si>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</si>
  <si>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</si>
  <si>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</si>
  <si>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</si>
  <si>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</si>
  <si>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</si>
  <si>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</si>
  <si>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</si>
  <si>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</si>
  <si>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</si>
  <si>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</si>
  <si>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</si>
  <si>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</si>
  <si>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</si>
  <si>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</si>
  <si>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</si>
  <si>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</si>
  <si>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</si>
  <si>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</si>
  <si>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</si>
  <si>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</si>
  <si>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</si>
  <si>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</si>
  <si>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</si>
  <si>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</si>
  <si>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</si>
  <si>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</si>
  <si>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</si>
  <si>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</si>
  <si>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</si>
  <si>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</si>
  <si>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</si>
  <si>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</si>
  <si>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</si>
  <si>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</si>
  <si>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</si>
  <si>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</si>
  <si>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</si>
  <si>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</si>
  <si>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</si>
  <si>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</si>
  <si>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</si>
  <si>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</si>
  <si>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</si>
  <si>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</si>
  <si>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</si>
  <si>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</si>
  <si>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</si>
  <si>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</si>
  <si>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</si>
  <si>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</si>
  <si>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</si>
  <si>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</si>
  <si>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</si>
  <si>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</si>
  <si>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</si>
  <si>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</si>
  <si>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</si>
  <si>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</si>
  <si>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</si>
  <si>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</si>
  <si>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</si>
  <si>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</si>
  <si>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</si>
  <si>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</si>
  <si>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</si>
  <si>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</si>
  <si>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</si>
  <si>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</si>
  <si>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</si>
  <si>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</si>
  <si>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</si>
  <si>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</si>
  <si>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</si>
  <si>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</si>
  <si>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</si>
  <si>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</si>
  <si>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</si>
  <si>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</si>
  <si>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</si>
  <si>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</si>
  <si>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</si>
  <si>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</si>
  <si>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</si>
  <si>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</si>
  <si>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</si>
  <si>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</si>
  <si>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</si>
  <si>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</si>
  <si>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</si>
  <si>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</si>
  <si>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</si>
  <si>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</si>
  <si>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</si>
  <si>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</si>
  <si>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</si>
  <si>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</si>
  <si>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</si>
  <si>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</si>
  <si>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</si>
  <si>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</si>
  <si>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</si>
  <si>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</si>
  <si>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</si>
  <si>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</si>
  <si>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</si>
  <si>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</si>
  <si>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</si>
  <si>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</si>
  <si>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</si>
  <si>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</si>
  <si>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</si>
  <si>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</si>
  <si>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</si>
  <si>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</si>
  <si>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</si>
  <si>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</si>
  <si>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</si>
  <si>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</si>
  <si>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</si>
  <si>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</si>
  <si>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</si>
  <si>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</si>
  <si>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</si>
  <si>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</si>
  <si>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</si>
  <si>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</si>
  <si>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</si>
  <si>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</si>
  <si>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</si>
  <si>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</si>
  <si>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</si>
  <si>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</si>
  <si>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</si>
  <si>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</si>
  <si>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</si>
  <si>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</si>
  <si>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</si>
  <si>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</si>
  <si>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</si>
  <si>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</si>
  <si>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</si>
  <si>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</si>
  <si>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</si>
  <si>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</si>
  <si>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</si>
  <si>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</si>
  <si>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</si>
  <si>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</si>
  <si>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</si>
  <si>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</si>
  <si>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</si>
  <si>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</si>
  <si>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</si>
  <si>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</si>
  <si>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</si>
  <si>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</si>
  <si>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</si>
  <si>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</si>
  <si>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</si>
  <si>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</si>
  <si>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</si>
  <si>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</si>
  <si>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</si>
  <si>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</si>
  <si>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</si>
  <si>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</si>
  <si>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</si>
  <si>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</si>
  <si>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</si>
  <si>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</si>
  <si>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</si>
  <si>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</si>
  <si>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</si>
  <si>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</si>
  <si>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</si>
  <si>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</si>
  <si>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</si>
  <si>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</si>
  <si>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</si>
  <si>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</si>
  <si>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</si>
  <si>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</si>
  <si>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</si>
  <si>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</si>
  <si>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</si>
  <si>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</si>
  <si>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</si>
  <si>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</si>
  <si>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</si>
  <si>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</si>
  <si>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</si>
  <si>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</si>
  <si>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</si>
  <si>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</si>
  <si>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</si>
  <si>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</si>
  <si>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</si>
  <si>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</si>
  <si>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</si>
  <si>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</si>
  <si>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</si>
  <si>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</si>
  <si>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</si>
  <si>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</si>
  <si>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</si>
  <si>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</si>
  <si>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</si>
  <si>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</si>
  <si>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</si>
  <si>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</si>
  <si>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</si>
  <si>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</si>
  <si>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</si>
  <si>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</si>
  <si>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</si>
  <si>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</si>
  <si>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</si>
  <si>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</si>
  <si>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</si>
  <si>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</si>
  <si>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</si>
  <si>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</si>
  <si>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</si>
  <si>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</si>
  <si>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</si>
  <si>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</si>
  <si>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</si>
  <si>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</si>
  <si>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</si>
  <si>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</si>
  <si>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</si>
  <si>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</si>
  <si>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</si>
  <si>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</si>
  <si>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</si>
  <si>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</si>
  <si>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</si>
  <si>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</si>
  <si>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</si>
  <si>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</si>
  <si>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</si>
  <si>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</si>
  <si>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</si>
  <si>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</si>
  <si>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</si>
  <si>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</si>
  <si>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</si>
  <si>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</si>
  <si>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</si>
  <si>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</si>
  <si>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</si>
  <si>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</si>
  <si>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</si>
  <si>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</si>
  <si>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</si>
  <si>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</si>
  <si>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</si>
  <si>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</si>
  <si>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</si>
  <si>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</si>
  <si>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</si>
  <si>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</si>
  <si>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</si>
  <si>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</si>
  <si>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</si>
  <si>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</si>
  <si>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</si>
  <si>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</si>
  <si>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</si>
  <si>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</si>
  <si>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</si>
  <si>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</si>
  <si>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</si>
  <si>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</si>
  <si>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</si>
  <si>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</si>
  <si>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</si>
  <si>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</si>
  <si>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</si>
  <si>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</si>
  <si>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</si>
  <si>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</si>
  <si>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</si>
  <si>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</si>
  <si>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</si>
  <si>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</si>
  <si>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</si>
  <si>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</si>
  <si>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</si>
  <si>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</si>
  <si>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</si>
  <si>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</si>
  <si>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</si>
  <si>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</si>
  <si>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</si>
  <si>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</si>
  <si>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</si>
  <si>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</si>
  <si>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</si>
  <si>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</si>
  <si>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</si>
  <si>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</si>
  <si>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</si>
  <si>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</si>
  <si>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</si>
  <si>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</si>
  <si>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</si>
  <si>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</si>
  <si>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</si>
  <si>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</si>
  <si>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</si>
  <si>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</si>
  <si>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</si>
  <si>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</si>
  <si>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</si>
  <si>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</si>
  <si>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</si>
  <si>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</si>
  <si>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</si>
  <si>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</si>
  <si>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</si>
  <si>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</si>
  <si>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</si>
  <si>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</si>
  <si>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</si>
  <si>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</si>
  <si>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</si>
  <si>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</si>
  <si>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</si>
  <si>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</si>
  <si>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</si>
  <si>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</si>
  <si>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</si>
  <si>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</si>
  <si>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</si>
  <si>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</si>
  <si>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</si>
  <si>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</si>
  <si>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</si>
  <si>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</si>
  <si>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</si>
  <si>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</si>
  <si>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</si>
  <si>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</si>
  <si>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</si>
  <si>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</si>
  <si>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</si>
  <si>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</si>
  <si>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</si>
  <si>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</si>
  <si>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</si>
  <si>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</si>
  <si>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</si>
  <si>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</si>
  <si>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</si>
  <si>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</si>
  <si>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</si>
  <si>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</si>
  <si>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</si>
  <si>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</si>
  <si>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</si>
  <si>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</si>
  <si>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</si>
  <si>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</si>
  <si>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</si>
  <si>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</si>
  <si>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</si>
  <si>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</si>
  <si>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</si>
  <si>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</si>
  <si>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</si>
  <si>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</si>
  <si>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</si>
  <si>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</si>
  <si>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</si>
  <si>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</si>
  <si>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</si>
  <si>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</si>
  <si>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</si>
  <si>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</si>
  <si>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</si>
  <si>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</si>
  <si>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</si>
  <si>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</si>
  <si>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</si>
  <si>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</si>
  <si>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</si>
  <si>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</si>
  <si>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</si>
  <si>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</si>
  <si>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</si>
  <si>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</si>
  <si>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</si>
  <si>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</si>
  <si>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</si>
  <si>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</si>
  <si>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</si>
  <si>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</si>
  <si>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</si>
  <si>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</si>
  <si>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</si>
  <si>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</si>
  <si>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</si>
  <si>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</si>
  <si>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</si>
  <si>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</si>
  <si>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</si>
  <si>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</si>
  <si>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</si>
  <si>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</si>
  <si>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</si>
  <si>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</si>
  <si>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</si>
  <si>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</si>
  <si>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</si>
  <si>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</si>
  <si>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</si>
  <si>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</si>
  <si>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</si>
  <si>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</si>
  <si>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</si>
  <si>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</si>
  <si>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</si>
  <si>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</si>
  <si>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</si>
  <si>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</si>
  <si>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</si>
  <si>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</si>
  <si>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</si>
  <si>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</si>
  <si>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</si>
  <si>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</si>
  <si>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</si>
  <si>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</si>
  <si>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</si>
  <si>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</si>
  <si>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</si>
  <si>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</si>
  <si>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</si>
  <si>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</si>
  <si>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</si>
  <si>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</si>
  <si>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</si>
  <si>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</si>
  <si>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</si>
  <si>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</si>
  <si>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</si>
  <si>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</si>
  <si>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</si>
  <si>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</si>
  <si>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</si>
  <si>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</si>
  <si>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</si>
  <si>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</si>
  <si>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</si>
  <si>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</si>
  <si>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</si>
  <si>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</si>
  <si>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</si>
  <si>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</si>
  <si>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</si>
  <si>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</si>
  <si>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</si>
  <si>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</si>
  <si>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</si>
  <si>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</si>
  <si>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</si>
  <si>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</si>
  <si>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</si>
  <si>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</si>
  <si>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</si>
  <si>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</si>
  <si>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</si>
  <si>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</si>
  <si>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</si>
  <si>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</si>
  <si>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</si>
  <si>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</si>
  <si>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</si>
  <si>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</si>
  <si>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</si>
  <si>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</si>
  <si>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</si>
  <si>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</si>
  <si>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</si>
  <si>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</si>
  <si>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</si>
  <si>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</si>
  <si>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</si>
  <si>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</si>
  <si>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</si>
  <si>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</si>
  <si>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</si>
  <si>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</si>
  <si>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</si>
  <si>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</si>
  <si>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</si>
  <si>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</si>
  <si>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</si>
  <si>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</si>
  <si>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</si>
  <si>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</si>
  <si>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</si>
  <si>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</si>
  <si>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</si>
  <si>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</si>
  <si>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</si>
  <si>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</si>
  <si>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</si>
  <si>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</si>
  <si>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</si>
  <si>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</si>
  <si>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</si>
  <si>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</si>
  <si>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</si>
  <si>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</si>
  <si>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</si>
  <si>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</si>
  <si>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</si>
  <si>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</si>
  <si>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</si>
  <si>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</si>
  <si>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</si>
  <si>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</si>
  <si>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</si>
  <si>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</si>
  <si>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</si>
  <si>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</si>
  <si>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</si>
  <si>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</si>
  <si>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</si>
  <si>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</si>
  <si>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</si>
  <si>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</si>
  <si>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</si>
  <si>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</si>
  <si>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</si>
  <si>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</si>
  <si>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</si>
  <si>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</si>
  <si>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</si>
  <si>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</si>
  <si>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</si>
  <si>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</si>
  <si>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</si>
  <si>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</si>
  <si>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</si>
  <si>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</si>
  <si>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</si>
  <si>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</si>
  <si>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</si>
  <si>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</si>
  <si>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</si>
  <si>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</si>
  <si>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</si>
  <si>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</si>
  <si>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</si>
  <si>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</si>
  <si>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</si>
  <si>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</si>
  <si>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</si>
  <si>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</si>
  <si>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</si>
  <si>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</si>
  <si>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</si>
  <si>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</si>
  <si>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</si>
  <si>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</si>
  <si>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</si>
  <si>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</si>
  <si>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</si>
  <si>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</si>
  <si>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</si>
  <si>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</si>
  <si>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</si>
  <si>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</si>
  <si>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</si>
  <si>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</si>
  <si>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</si>
  <si>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</si>
  <si>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</si>
  <si>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</si>
  <si>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</si>
  <si>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</si>
  <si>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</si>
  <si>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</si>
  <si>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</si>
  <si>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</si>
  <si>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</si>
  <si>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</si>
  <si>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</si>
  <si>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</si>
  <si>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</si>
  <si>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</si>
  <si>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</si>
  <si>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</si>
  <si>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</si>
  <si>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</si>
  <si>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</si>
  <si>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</si>
  <si>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</si>
  <si>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</si>
  <si>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</si>
  <si>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</si>
  <si>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</si>
  <si>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</si>
  <si>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</si>
  <si>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</si>
  <si>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</si>
  <si>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</si>
  <si>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</si>
  <si>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</si>
  <si>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</si>
  <si>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</si>
  <si>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</si>
  <si>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</si>
  <si>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</si>
  <si>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</si>
  <si>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</si>
  <si>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</si>
  <si>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</si>
  <si>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</si>
  <si>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</si>
  <si>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</si>
  <si>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</si>
  <si>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</si>
  <si>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</si>
  <si>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</si>
  <si>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</si>
  <si>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</si>
  <si>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</si>
  <si>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</si>
  <si>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</si>
  <si>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</si>
  <si>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</si>
  <si>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</si>
  <si>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</si>
  <si>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</si>
  <si>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</si>
  <si>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</si>
  <si>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</si>
  <si>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</si>
  <si>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</si>
  <si>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</si>
  <si>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</si>
  <si>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</si>
  <si>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</si>
  <si>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</si>
  <si>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</si>
  <si>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</si>
  <si>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</si>
  <si>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</si>
  <si>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</si>
  <si>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</si>
  <si>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</si>
  <si>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</si>
  <si>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</si>
  <si>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</si>
  <si>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</si>
  <si>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</si>
  <si>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</si>
  <si>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</si>
  <si>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</si>
  <si>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</si>
  <si>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</si>
  <si>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</si>
  <si>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</si>
  <si>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</si>
  <si>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</si>
  <si>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</si>
  <si>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</si>
  <si>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</si>
  <si>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</si>
  <si>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</si>
  <si>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</si>
  <si>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</si>
  <si>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</si>
  <si>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</si>
  <si>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</si>
  <si>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</si>
  <si>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</si>
  <si>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</si>
  <si>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</si>
  <si>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</si>
  <si>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</si>
  <si>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</si>
  <si>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</si>
  <si>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</si>
  <si>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</si>
  <si>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</si>
  <si>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</si>
  <si>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</si>
  <si>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</si>
  <si>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</si>
  <si>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</si>
  <si>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</si>
  <si>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</si>
  <si>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</si>
  <si>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</si>
  <si>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</si>
  <si>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</si>
  <si>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</si>
  <si>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</si>
  <si>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</si>
  <si>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</si>
  <si>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</si>
  <si>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</si>
  <si>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</si>
  <si>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</si>
  <si>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</si>
  <si>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</si>
  <si>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</si>
  <si>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</si>
  <si>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</si>
  <si>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</si>
  <si>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</si>
  <si>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</si>
  <si>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</si>
  <si>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</si>
  <si>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</si>
  <si>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</si>
  <si>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</si>
  <si>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</si>
  <si>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</si>
  <si>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</si>
  <si>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</si>
  <si>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</si>
  <si>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</si>
  <si>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</si>
  <si>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</si>
  <si>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</si>
  <si>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</si>
  <si>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</si>
  <si>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</si>
  <si>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</si>
  <si>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</si>
  <si>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</si>
  <si>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</si>
  <si>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</si>
  <si>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</si>
  <si>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</si>
  <si>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</si>
  <si>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</si>
  <si>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</si>
  <si>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</si>
  <si>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</si>
  <si>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</si>
  <si>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</si>
  <si>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</si>
  <si>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</si>
  <si>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</si>
  <si>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</si>
  <si>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</si>
  <si>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</si>
  <si>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</si>
  <si>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</si>
  <si>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</si>
  <si>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</si>
  <si>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</si>
  <si>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</si>
  <si>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</si>
  <si>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</si>
  <si>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</si>
  <si>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</si>
  <si>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</si>
  <si>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</si>
  <si>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</si>
  <si>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</si>
  <si>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</si>
  <si>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</si>
  <si>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</si>
  <si>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</si>
  <si>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</si>
  <si>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</si>
  <si>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</si>
  <si>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</si>
  <si>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</si>
  <si>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</si>
  <si>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</si>
  <si>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</si>
  <si>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</si>
  <si>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</si>
  <si>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</si>
  <si>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</si>
  <si>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</si>
  <si>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</si>
  <si>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</si>
  <si>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</si>
  <si>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</si>
  <si>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</si>
  <si>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</si>
  <si>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</si>
  <si>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</si>
  <si>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</si>
  <si>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</si>
  <si>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</si>
  <si>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</si>
  <si>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</si>
  <si>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</si>
  <si>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</si>
  <si>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</si>
  <si>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</si>
  <si>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</si>
  <si>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</si>
  <si>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</si>
  <si>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</si>
  <si>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</si>
  <si>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</si>
  <si>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</si>
  <si>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</si>
  <si>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</si>
  <si>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</si>
  <si>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</si>
  <si>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</si>
  <si>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</si>
  <si>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</si>
  <si>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</si>
  <si>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</si>
  <si>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</si>
  <si>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</si>
  <si>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</si>
  <si>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</si>
  <si>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</si>
  <si>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</si>
  <si>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</si>
  <si>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</si>
  <si>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</si>
  <si>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</si>
  <si>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</si>
  <si>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</si>
  <si>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</si>
  <si>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</si>
  <si>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</si>
  <si>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</si>
  <si>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</si>
  <si>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</si>
  <si>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</si>
  <si>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</si>
  <si>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</si>
  <si>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</si>
  <si>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</si>
  <si>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</si>
  <si>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</si>
  <si>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</si>
  <si>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</si>
  <si>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</si>
  <si>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</si>
  <si>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</si>
  <si>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</si>
  <si>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</si>
  <si>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</si>
  <si>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</si>
  <si>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</si>
  <si>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</si>
  <si>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</si>
  <si>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</si>
  <si>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</si>
  <si>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</si>
  <si>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</si>
  <si>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</si>
  <si>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</si>
  <si>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</si>
  <si>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</si>
  <si>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</si>
  <si>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</si>
  <si>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</si>
  <si>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</si>
  <si>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</si>
  <si>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</si>
  <si>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</si>
  <si>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</si>
  <si>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</si>
  <si>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</si>
  <si>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</si>
  <si>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</si>
  <si>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</si>
  <si>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</si>
  <si>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</si>
  <si>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</si>
  <si>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</si>
  <si>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</si>
  <si>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</si>
  <si>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</si>
  <si>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</si>
  <si>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</si>
  <si>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</si>
  <si>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</si>
  <si>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</si>
  <si>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</si>
  <si>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</si>
  <si>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</si>
  <si>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</si>
  <si>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</si>
  <si>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</si>
  <si>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</si>
  <si>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</si>
  <si>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</si>
  <si>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</si>
  <si>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</si>
  <si>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</si>
  <si>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</si>
  <si>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</si>
  <si>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</si>
  <si>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</si>
  <si>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</si>
  <si>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</si>
  <si>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</si>
  <si>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</si>
  <si>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</si>
  <si>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</si>
  <si>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</si>
  <si>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</si>
  <si>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</si>
  <si>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</si>
  <si>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</si>
  <si>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</si>
  <si>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</si>
  <si>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</si>
  <si>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</si>
  <si>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</si>
  <si>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</si>
  <si>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</si>
  <si>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</si>
  <si>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</si>
  <si>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</si>
  <si>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</si>
  <si>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</si>
  <si>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</si>
  <si>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</si>
  <si>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</si>
  <si>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</si>
  <si>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</si>
  <si>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</si>
  <si>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</si>
  <si>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</si>
  <si>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</si>
  <si>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</si>
  <si>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</si>
  <si>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</si>
  <si>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</si>
  <si>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</si>
  <si>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</si>
  <si>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</si>
  <si>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</si>
  <si>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</si>
  <si>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</si>
  <si>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</si>
  <si>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</si>
  <si>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</si>
  <si>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</si>
  <si>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</si>
  <si>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</si>
  <si>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</si>
  <si>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</si>
  <si>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</si>
  <si>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</si>
  <si>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</si>
  <si>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</si>
  <si>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</si>
  <si>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</si>
  <si>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</si>
  <si>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</si>
  <si>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</si>
  <si>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</si>
  <si>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</si>
  <si>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</si>
  <si>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</si>
  <si>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</si>
  <si>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</si>
  <si>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</si>
  <si>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</si>
  <si>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</si>
  <si>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</si>
  <si>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</si>
  <si>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</si>
  <si>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</si>
  <si>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</si>
  <si>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</si>
  <si>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</si>
  <si>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</si>
  <si>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</si>
  <si>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</si>
  <si>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</si>
  <si>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</si>
  <si>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</si>
  <si>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</si>
  <si>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</si>
  <si>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</si>
  <si>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</si>
  <si>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</si>
  <si>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</si>
  <si>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</si>
  <si>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</si>
  <si>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</si>
  <si>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</si>
  <si>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</si>
  <si>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</si>
  <si>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</si>
  <si>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</si>
  <si>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</si>
  <si>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</si>
  <si>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</si>
  <si>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</si>
  <si>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</si>
  <si>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</si>
  <si>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</si>
  <si>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</si>
  <si>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</si>
  <si>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</si>
  <si>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</si>
  <si>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</si>
  <si>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</si>
  <si>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</si>
  <si>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</si>
  <si>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</si>
  <si>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</si>
  <si>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</si>
  <si>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</si>
  <si>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</si>
  <si>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</si>
  <si>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</si>
  <si>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</si>
  <si>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</si>
  <si>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</si>
  <si>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</si>
  <si>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</si>
  <si>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</si>
  <si>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</si>
  <si>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</si>
  <si>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</si>
  <si>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</si>
  <si>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</si>
  <si>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</si>
  <si>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</si>
  <si>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</si>
  <si>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</si>
  <si>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</si>
  <si>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</si>
  <si>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</si>
  <si>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</si>
  <si>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</si>
  <si>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</si>
  <si>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</si>
  <si>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</si>
  <si>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</si>
  <si>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</si>
  <si>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</si>
  <si>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</si>
  <si>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</si>
  <si>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</si>
  <si>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</si>
  <si>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</si>
  <si>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</si>
  <si>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</si>
  <si>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</si>
  <si>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</si>
  <si>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</si>
  <si>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</si>
  <si>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</si>
  <si>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</si>
  <si>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</si>
  <si>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</si>
  <si>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</si>
  <si>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</si>
  <si>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</si>
  <si>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</si>
  <si>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</si>
  <si>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</si>
  <si>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</si>
  <si>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</si>
  <si>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</si>
  <si>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</si>
  <si>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</si>
  <si>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</si>
  <si>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</si>
  <si>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</si>
  <si>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</si>
  <si>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</si>
  <si>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</si>
  <si>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</si>
  <si>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</si>
  <si>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</si>
  <si>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</si>
  <si>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</si>
  <si>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</si>
  <si>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</si>
  <si>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</si>
  <si>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</si>
  <si>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</si>
  <si>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</si>
  <si>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</si>
  <si>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</si>
  <si>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</si>
  <si>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</si>
  <si>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</si>
  <si>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</si>
  <si>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</si>
  <si>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</si>
  <si>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</si>
  <si>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</si>
  <si>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</si>
  <si>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</si>
  <si>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</si>
  <si>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</si>
  <si>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</si>
  <si>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</si>
  <si>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</si>
  <si>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</si>
  <si>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</si>
  <si>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</si>
  <si>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</si>
  <si>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</si>
  <si>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</si>
  <si>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</si>
  <si>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</si>
  <si>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</si>
  <si>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</si>
  <si>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</si>
  <si>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</si>
  <si>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</si>
  <si>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</si>
  <si>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</si>
  <si>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</si>
  <si>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</si>
  <si>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</si>
  <si>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</si>
  <si>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</si>
  <si>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</si>
  <si>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</si>
  <si>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</si>
  <si>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</si>
  <si>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</si>
  <si>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</si>
  <si>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</si>
  <si>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</si>
  <si>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</si>
  <si>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</si>
  <si>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</si>
  <si>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</si>
  <si>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</si>
  <si>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</si>
  <si>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</si>
  <si>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</si>
  <si>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</si>
  <si>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</si>
  <si>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</si>
  <si>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</si>
  <si>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</si>
  <si>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</si>
  <si>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</si>
  <si>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</si>
  <si>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</si>
  <si>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</si>
  <si>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</si>
  <si>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</si>
  <si>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</si>
  <si>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</si>
  <si>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</si>
  <si>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</si>
  <si>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</si>
  <si>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</si>
  <si>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</si>
  <si>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</si>
  <si>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</si>
  <si>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</si>
  <si>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</si>
  <si>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</si>
  <si>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</si>
  <si>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</si>
  <si>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</si>
  <si>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</si>
  <si>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</si>
  <si>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</si>
  <si>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</si>
  <si>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</si>
  <si>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</si>
  <si>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</si>
  <si>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</si>
  <si>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</si>
  <si>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</si>
  <si>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</si>
  <si>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</si>
  <si>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</si>
  <si>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</si>
  <si>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</si>
  <si>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</si>
  <si>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</si>
  <si>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</si>
  <si>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</si>
  <si>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</si>
  <si>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</si>
  <si>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</si>
  <si>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</si>
  <si>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</si>
  <si>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</si>
  <si>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</si>
  <si>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</si>
  <si>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</si>
  <si>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</si>
  <si>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</si>
  <si>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</si>
  <si>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</si>
  <si>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</si>
  <si>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</si>
  <si>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</si>
  <si>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</si>
  <si>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</si>
  <si>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</si>
  <si>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</si>
  <si>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</si>
  <si>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</si>
  <si>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</si>
  <si>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</si>
  <si>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</si>
  <si>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</si>
  <si>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</si>
  <si>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</si>
  <si>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</si>
  <si>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</si>
  <si>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</si>
  <si>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</si>
  <si>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</si>
  <si>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</si>
  <si>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</si>
  <si>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</si>
  <si>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</si>
  <si>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</si>
  <si>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</si>
  <si>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</si>
  <si>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</si>
  <si>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</si>
  <si>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</si>
  <si>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</si>
  <si>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</si>
  <si>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</si>
  <si>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</si>
  <si>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</si>
  <si>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</si>
  <si>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</si>
  <si>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</si>
  <si>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</si>
  <si>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</si>
  <si>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</si>
  <si>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</si>
  <si>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</si>
  <si>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</si>
  <si>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</si>
  <si>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</si>
  <si>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</si>
  <si>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</si>
  <si>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</si>
  <si>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</si>
  <si>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</si>
  <si>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</si>
  <si>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</si>
  <si>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</si>
  <si>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</si>
  <si>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</si>
  <si>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</si>
  <si>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</si>
  <si>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</si>
  <si>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</si>
  <si>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</si>
  <si>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</si>
  <si>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</si>
  <si>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</si>
  <si>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</si>
  <si>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</si>
  <si>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</si>
  <si>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</si>
  <si>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</si>
  <si>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</si>
  <si>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</si>
  <si>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</si>
  <si>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</si>
  <si>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</si>
  <si>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</si>
  <si>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</si>
  <si>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</si>
  <si>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</si>
  <si>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</si>
  <si>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</si>
  <si>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</si>
  <si>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</si>
  <si>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</si>
  <si>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</si>
  <si>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</si>
  <si>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</si>
  <si>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</si>
  <si>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</si>
  <si>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</si>
  <si>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</si>
  <si>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</si>
  <si>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</si>
  <si>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</si>
  <si>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</si>
  <si>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</si>
  <si>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</si>
  <si>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</si>
  <si>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</si>
  <si>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</si>
  <si>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</si>
  <si>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</si>
  <si>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</si>
  <si>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</si>
  <si>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</si>
  <si>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</si>
  <si>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</si>
  <si>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</si>
  <si>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</si>
  <si>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</si>
  <si>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</si>
  <si>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</si>
  <si>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</si>
  <si>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</si>
  <si>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</si>
  <si>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</si>
  <si>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</si>
  <si>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</si>
  <si>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</si>
  <si>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</si>
  <si>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</si>
  <si>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</si>
  <si>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</si>
  <si>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</si>
  <si>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</si>
  <si>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</si>
  <si>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</si>
  <si>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</si>
  <si>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</si>
  <si>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</si>
  <si>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</si>
  <si>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</si>
  <si>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</si>
  <si>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</si>
  <si>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</si>
  <si>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</si>
  <si>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</si>
  <si>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</si>
  <si>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</si>
  <si>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</si>
  <si>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</si>
  <si>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</si>
  <si>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</si>
  <si>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</si>
  <si>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</si>
  <si>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</si>
  <si>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</si>
  <si>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</si>
  <si>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</si>
  <si>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</si>
  <si>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</si>
  <si>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</si>
  <si>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</si>
  <si>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</si>
  <si>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</si>
  <si>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</si>
  <si>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</si>
  <si>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</si>
  <si>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</si>
  <si>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</si>
  <si>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</si>
  <si>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</si>
  <si>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</si>
  <si>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</si>
  <si>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</si>
  <si>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</si>
  <si>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</si>
  <si>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</si>
  <si>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</si>
  <si>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</si>
  <si>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</si>
  <si>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</si>
  <si>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</si>
  <si>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</si>
  <si>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</si>
  <si>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</si>
  <si>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</si>
  <si>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</si>
  <si>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</si>
  <si>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</si>
  <si>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</si>
  <si>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</si>
  <si>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</si>
  <si>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</si>
  <si>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</si>
  <si>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</si>
  <si>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</si>
  <si>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</si>
  <si>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</si>
  <si>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</si>
  <si>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</si>
  <si>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</si>
  <si>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</si>
  <si>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</si>
  <si>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</si>
  <si>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</si>
  <si>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</si>
  <si>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</si>
  <si>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</si>
  <si>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</si>
  <si>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</si>
  <si>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</si>
  <si>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</si>
  <si>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</si>
  <si>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</si>
  <si>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</si>
  <si>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</si>
  <si>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</si>
  <si>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</si>
  <si>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</si>
  <si>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</si>
  <si>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</si>
  <si>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</si>
  <si>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</si>
  <si>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</si>
  <si>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</si>
  <si>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</si>
  <si>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</si>
  <si>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</si>
  <si>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</si>
  <si>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</si>
  <si>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</si>
  <si>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</si>
  <si>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</si>
  <si>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</si>
  <si>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</si>
  <si>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</si>
  <si>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</si>
  <si>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</si>
  <si>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</si>
  <si>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</si>
  <si>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</si>
  <si>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</si>
  <si>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</si>
  <si>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</si>
  <si>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</si>
  <si>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</si>
  <si>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</si>
  <si>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</si>
  <si>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</si>
  <si>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</si>
  <si>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</si>
  <si>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</si>
  <si>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</si>
  <si>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</si>
  <si>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</si>
  <si>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</si>
  <si>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</si>
  <si>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</si>
  <si>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</si>
  <si>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</si>
  <si>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</si>
  <si>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</si>
  <si>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</si>
  <si>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</si>
  <si>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</si>
  <si>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</si>
  <si>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</si>
  <si>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</si>
  <si>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</si>
  <si>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</si>
  <si>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</si>
  <si>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</si>
  <si>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</si>
  <si>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</si>
  <si>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</si>
  <si>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</si>
  <si>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</si>
  <si>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</si>
  <si>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</si>
  <si>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</si>
  <si>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</si>
  <si>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</si>
  <si>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</si>
  <si>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</si>
  <si>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</si>
  <si>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</si>
  <si>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</si>
  <si>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</si>
  <si>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</si>
  <si>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</si>
  <si>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</si>
  <si>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</si>
  <si>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</si>
  <si>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</si>
  <si>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</si>
  <si>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</si>
  <si>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</si>
  <si>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</si>
  <si>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</si>
  <si>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</si>
  <si>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</si>
  <si>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</si>
  <si>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</si>
  <si>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</si>
  <si>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</si>
  <si>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</si>
  <si>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</si>
  <si>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</si>
  <si>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</si>
  <si>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</si>
  <si>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</si>
  <si>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</si>
  <si>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</si>
  <si>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</si>
  <si>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</si>
  <si>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</si>
  <si>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</si>
  <si>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</si>
  <si>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</si>
  <si>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</si>
  <si>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</si>
  <si>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</si>
  <si>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</si>
  <si>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</si>
  <si>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</si>
  <si>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</si>
  <si>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</si>
  <si>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</si>
  <si>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</si>
  <si>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</si>
  <si>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</si>
  <si>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</si>
  <si>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</si>
  <si>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</si>
  <si>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</si>
  <si>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</si>
  <si>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</si>
  <si>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</si>
  <si>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</si>
  <si>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</si>
  <si>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</si>
  <si>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</si>
  <si>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</si>
  <si>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</si>
  <si>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</si>
  <si>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</si>
  <si>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</si>
  <si>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</si>
  <si>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</si>
  <si>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</si>
  <si>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</si>
  <si>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</si>
  <si>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</si>
  <si>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</si>
  <si>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</si>
  <si>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</si>
  <si>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</si>
  <si>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</si>
  <si>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</si>
  <si>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</si>
  <si>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</si>
  <si>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</si>
  <si>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</si>
  <si>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</si>
  <si>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</si>
  <si>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</si>
  <si>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</si>
  <si>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</si>
  <si>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</si>
  <si>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</si>
  <si>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</si>
  <si>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</si>
  <si>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</si>
  <si>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</si>
  <si>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</si>
  <si>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</si>
  <si>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</si>
  <si>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</si>
  <si>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</si>
  <si>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</si>
  <si>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</si>
  <si>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</si>
  <si>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</si>
  <si>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</si>
  <si>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</si>
  <si>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</si>
  <si>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</si>
  <si>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</si>
  <si>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</si>
  <si>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</si>
  <si>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</si>
  <si>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</si>
  <si>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</si>
  <si>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</si>
  <si>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</si>
  <si>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</si>
  <si>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</si>
  <si>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</si>
  <si>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</si>
  <si>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</si>
  <si>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</si>
  <si>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</si>
  <si>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</si>
  <si>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</si>
  <si>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</si>
  <si>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</si>
  <si>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</si>
  <si>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</si>
  <si>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</si>
  <si>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</si>
  <si>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</si>
  <si>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</si>
  <si>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</si>
  <si>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</si>
  <si>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</si>
  <si>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</si>
  <si>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</si>
  <si>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</si>
  <si>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</si>
  <si>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</si>
  <si>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</si>
  <si>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</si>
  <si>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</si>
  <si>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</si>
  <si>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</si>
  <si>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</si>
  <si>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</si>
  <si>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</si>
  <si>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</si>
  <si>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</si>
  <si>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</si>
  <si>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</si>
  <si>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</si>
  <si>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</si>
  <si>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</si>
  <si>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</si>
  <si>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</si>
  <si>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</si>
  <si>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</si>
  <si>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</si>
  <si>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</si>
  <si>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</si>
  <si>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</si>
  <si>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</si>
  <si>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</si>
  <si>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</si>
  <si>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</si>
  <si>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</si>
  <si>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</si>
  <si>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</si>
  <si>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</si>
  <si>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</si>
  <si>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</si>
  <si>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</si>
  <si>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</si>
  <si>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</si>
  <si>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</si>
  <si>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</si>
  <si>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</si>
  <si>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</si>
  <si>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</si>
  <si>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</si>
  <si>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</si>
  <si>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</si>
  <si>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</si>
  <si>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</si>
  <si>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</si>
  <si>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</si>
  <si>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</si>
  <si>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</si>
  <si>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</si>
  <si>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</si>
  <si>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</si>
  <si>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</si>
  <si>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</si>
  <si>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</si>
  <si>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</si>
  <si>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</si>
  <si>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</si>
  <si>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</si>
  <si>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</si>
  <si>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</si>
  <si>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</si>
  <si>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</si>
  <si>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</si>
  <si>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</si>
  <si>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</si>
  <si>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</si>
  <si>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</si>
  <si>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</si>
  <si>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</si>
  <si>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</si>
  <si>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</si>
  <si>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</si>
  <si>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</si>
  <si>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</si>
  <si>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</si>
  <si>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</si>
  <si>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</si>
  <si>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</si>
  <si>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</si>
  <si>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</si>
  <si>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</si>
  <si>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</si>
  <si>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</si>
  <si>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</si>
  <si>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</si>
  <si>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</si>
  <si>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</si>
  <si>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</si>
  <si>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</si>
  <si>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</si>
  <si>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</si>
  <si>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</si>
  <si>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</si>
  <si>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</si>
  <si>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</si>
  <si>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</si>
  <si>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</si>
  <si>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</si>
  <si>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</si>
  <si>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</si>
  <si>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</si>
  <si>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</si>
  <si>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</si>
  <si>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</si>
  <si>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</si>
  <si>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</si>
  <si>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</si>
  <si>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</si>
  <si>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</si>
  <si>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</si>
  <si>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</si>
  <si>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</si>
  <si>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</si>
  <si>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</si>
  <si>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</si>
  <si>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</si>
  <si>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</si>
  <si>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</si>
  <si>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</si>
  <si>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</si>
  <si>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</si>
  <si>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</si>
  <si>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</si>
  <si>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</si>
  <si>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</si>
  <si>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</si>
  <si>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</si>
  <si>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</si>
  <si>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</si>
  <si>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</si>
  <si>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</si>
  <si>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</si>
  <si>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</si>
  <si>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</si>
  <si>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</si>
  <si>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</si>
  <si>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</si>
  <si>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</si>
  <si>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</si>
  <si>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</si>
  <si>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</si>
  <si>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</si>
  <si>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</si>
  <si>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</si>
  <si>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</si>
  <si>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</si>
  <si>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</si>
  <si>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</si>
  <si>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</si>
  <si>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</si>
  <si>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</si>
  <si>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</si>
  <si>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</si>
  <si>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</si>
  <si>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</si>
  <si>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</si>
  <si>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</si>
  <si>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</si>
  <si>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</si>
  <si>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</si>
  <si>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</si>
  <si>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</si>
  <si>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</si>
  <si>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</si>
  <si>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</si>
  <si>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</si>
  <si>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</si>
  <si>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</si>
  <si>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</si>
  <si>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</si>
  <si>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</si>
  <si>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</si>
  <si>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</si>
  <si>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</si>
  <si>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</si>
  <si>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</si>
  <si>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</si>
  <si>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</si>
  <si>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</si>
  <si>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</si>
  <si>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</si>
  <si>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</si>
  <si>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</si>
  <si>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</si>
  <si>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</si>
  <si>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</si>
  <si>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</si>
  <si>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</si>
  <si>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</si>
  <si>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</si>
  <si>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</si>
  <si>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</si>
  <si>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</si>
  <si>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</si>
  <si>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</si>
  <si>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</si>
  <si>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</si>
  <si>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</si>
  <si>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</si>
  <si>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</si>
  <si>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</si>
  <si>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</si>
  <si>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</si>
  <si>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</si>
  <si>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</si>
  <si>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</si>
  <si>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</si>
  <si>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</si>
  <si>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</si>
  <si>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</si>
  <si>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</si>
  <si>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</si>
  <si>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</si>
  <si>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</si>
  <si>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</si>
  <si>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</si>
  <si>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</si>
  <si>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</si>
  <si>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</si>
  <si>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</si>
  <si>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</si>
  <si>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</si>
  <si>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</si>
  <si>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</si>
  <si>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</si>
  <si>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</si>
  <si>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</si>
  <si>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</si>
  <si>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</si>
  <si>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</si>
  <si>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</si>
  <si>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</si>
  <si>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</si>
  <si>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</si>
  <si>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</si>
  <si>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</si>
  <si>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</si>
  <si>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</si>
  <si>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</si>
  <si>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</si>
  <si>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</si>
  <si>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</si>
  <si>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</si>
  <si>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</si>
  <si>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</si>
  <si>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</si>
  <si>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</si>
  <si>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</si>
  <si>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</si>
  <si>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</si>
  <si>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</si>
  <si>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</si>
  <si>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</si>
  <si>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</si>
  <si>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</si>
  <si>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</si>
  <si>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</si>
  <si>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</si>
  <si>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</si>
  <si>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</si>
  <si>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</si>
  <si>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</si>
  <si>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</si>
  <si>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</si>
  <si>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</si>
  <si>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</si>
  <si>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</si>
  <si>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</si>
  <si>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</si>
  <si>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</si>
  <si>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</si>
  <si>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</si>
  <si>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</si>
  <si>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</si>
  <si>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</si>
  <si>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</si>
  <si>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</si>
  <si>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</si>
  <si>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</si>
  <si>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</si>
  <si>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</si>
  <si>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</si>
  <si>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</si>
  <si>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</si>
  <si>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</si>
  <si>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</si>
  <si>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</si>
  <si>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</si>
  <si>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</si>
  <si>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</si>
  <si>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</si>
  <si>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</si>
  <si>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</si>
  <si>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</si>
  <si>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</si>
  <si>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</si>
  <si>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</si>
  <si>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</si>
  <si>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</si>
  <si>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</si>
  <si>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</si>
  <si>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</si>
  <si>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</si>
  <si>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</si>
  <si>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</si>
  <si>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</si>
  <si>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</si>
  <si>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</si>
  <si>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</si>
  <si>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</si>
  <si>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</si>
  <si>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</si>
  <si>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</si>
  <si>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</si>
  <si>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</si>
  <si>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</si>
  <si>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</si>
  <si>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</si>
  <si>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</si>
  <si>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</si>
  <si>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</si>
  <si>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</si>
  <si>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</si>
  <si>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</si>
  <si>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</si>
  <si>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</si>
  <si>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</si>
  <si>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</si>
  <si>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</si>
  <si>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</si>
  <si>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</si>
  <si>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</si>
  <si>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</si>
  <si>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</si>
  <si>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</si>
  <si>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</si>
  <si>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</si>
  <si>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</si>
  <si>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</si>
  <si>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</si>
  <si>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</si>
  <si>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</si>
  <si>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</si>
  <si>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</si>
  <si>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</si>
  <si>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</si>
  <si>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</si>
  <si>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</si>
  <si>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</si>
  <si>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</si>
  <si>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</si>
  <si>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</si>
  <si>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</si>
  <si>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</si>
  <si>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</si>
  <si>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</si>
  <si>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</si>
  <si>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</si>
  <si>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</si>
  <si>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</si>
  <si>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</si>
  <si>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</si>
  <si>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</si>
  <si>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</si>
  <si>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</si>
  <si>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</si>
  <si>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</si>
  <si>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</si>
  <si>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</si>
  <si>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</si>
  <si>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</si>
  <si>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</si>
  <si>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</si>
  <si>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</si>
  <si>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</si>
  <si>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</si>
  <si>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</si>
  <si>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</si>
  <si>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</si>
  <si>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</si>
  <si>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</si>
  <si>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</si>
  <si>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</si>
  <si>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</si>
  <si>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</si>
  <si>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</si>
  <si>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</si>
  <si>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</si>
  <si>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</si>
  <si>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</si>
  <si>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</si>
  <si>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</si>
  <si>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</si>
  <si>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</si>
  <si>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</si>
  <si>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</si>
  <si>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</si>
  <si>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</si>
  <si>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</si>
  <si>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</si>
  <si>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</si>
  <si>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</si>
  <si>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</si>
  <si>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</si>
  <si>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</si>
  <si>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</si>
  <si>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</si>
  <si>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</si>
  <si>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</si>
  <si>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</si>
  <si>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</si>
  <si>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</si>
  <si>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</si>
  <si>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</si>
  <si>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</si>
  <si>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</si>
  <si>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</si>
  <si>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</si>
  <si>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</si>
  <si>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</si>
  <si>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</si>
  <si>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</si>
  <si>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</si>
  <si>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</si>
  <si>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</si>
  <si>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</si>
  <si>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</si>
  <si>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</si>
  <si>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</si>
  <si>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</si>
  <si>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</si>
  <si>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</si>
  <si>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</si>
  <si>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</si>
  <si>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</si>
  <si>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</si>
  <si>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</si>
  <si>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</si>
  <si>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</si>
  <si>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</si>
  <si>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</si>
  <si>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</si>
  <si>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</si>
  <si>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</si>
  <si>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</si>
  <si>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</si>
  <si>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</si>
  <si>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</si>
  <si>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</si>
  <si>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</si>
  <si>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</si>
  <si>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</si>
  <si>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</si>
  <si>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</si>
  <si>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</si>
  <si>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</si>
  <si>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</si>
  <si>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</si>
  <si>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</si>
  <si>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</si>
  <si>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</si>
  <si>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</si>
  <si>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</si>
  <si>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</si>
  <si>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</si>
  <si>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</si>
  <si>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</si>
  <si>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</si>
  <si>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</si>
  <si>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</si>
  <si>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</si>
  <si>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</si>
  <si>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</si>
  <si>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</si>
  <si>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</si>
  <si>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</si>
  <si>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</si>
  <si>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</si>
  <si>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</si>
  <si>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</si>
  <si>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</si>
  <si>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</si>
  <si>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</si>
  <si>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</si>
  <si>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</si>
  <si>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</si>
  <si>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</si>
  <si>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</si>
  <si>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</si>
  <si>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</si>
  <si>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</si>
  <si>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</si>
  <si>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</si>
  <si>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</si>
  <si>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</si>
  <si>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</si>
  <si>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</si>
  <si>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</si>
  <si>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</si>
  <si>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</si>
  <si>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</si>
  <si>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</si>
  <si>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</si>
  <si>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</si>
  <si>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</si>
  <si>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</si>
  <si>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</si>
  <si>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</si>
  <si>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</si>
  <si>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</si>
  <si>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</si>
  <si>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</si>
  <si>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</si>
  <si>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</si>
  <si>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</si>
  <si>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</si>
  <si>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</si>
  <si>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</si>
  <si>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</si>
  <si>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</si>
  <si>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</si>
  <si>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</si>
  <si>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</si>
  <si>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</si>
  <si>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</si>
  <si>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</si>
  <si>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</si>
  <si>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</si>
  <si>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</si>
  <si>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</si>
  <si>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</si>
  <si>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</si>
  <si>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</si>
  <si>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</si>
  <si>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</si>
  <si>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</si>
  <si>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</si>
  <si>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</si>
  <si>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</si>
  <si>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</si>
  <si>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</si>
  <si>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</si>
  <si>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</si>
  <si>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</si>
  <si>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</si>
  <si>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</si>
  <si>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</si>
  <si>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</si>
  <si>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</si>
  <si>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</si>
  <si>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</si>
  <si>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</si>
  <si>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</si>
  <si>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</si>
  <si>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</si>
  <si>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</si>
  <si>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</si>
  <si>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</si>
  <si>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</si>
  <si>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</si>
  <si>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</si>
  <si>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</si>
  <si>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</si>
  <si>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</si>
  <si>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</si>
  <si>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</si>
  <si>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</si>
  <si>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</si>
  <si>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</si>
  <si>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</si>
  <si>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</si>
  <si>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</si>
  <si>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</si>
  <si>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</si>
  <si>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</si>
  <si>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</si>
  <si>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</si>
  <si>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</si>
  <si>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</si>
  <si>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</si>
  <si>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</si>
  <si>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</si>
  <si>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</si>
  <si>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</si>
  <si>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</si>
  <si>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</si>
  <si>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</si>
  <si>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</si>
  <si>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</si>
  <si>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</si>
  <si>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</si>
  <si>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</si>
  <si>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</si>
  <si>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</si>
  <si>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</si>
  <si>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</si>
  <si>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</si>
  <si>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</si>
  <si>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</si>
  <si>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</si>
  <si>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</si>
  <si>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</si>
  <si>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</si>
  <si>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</si>
  <si>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</si>
  <si>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</si>
  <si>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</si>
  <si>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</si>
  <si>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</si>
  <si>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</si>
  <si>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</si>
  <si>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</si>
  <si>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</si>
  <si>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</si>
  <si>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</si>
  <si>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</si>
  <si>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</si>
  <si>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</si>
  <si>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</si>
  <si>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</si>
  <si>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</si>
  <si>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</si>
  <si>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</si>
  <si>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</si>
  <si>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</si>
  <si>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</si>
  <si>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</si>
  <si>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</si>
  <si>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</si>
  <si>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</si>
  <si>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</si>
  <si>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</si>
  <si>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</si>
  <si>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</si>
  <si>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</si>
  <si>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</si>
  <si>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</si>
  <si>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</si>
  <si>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</si>
  <si>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</si>
  <si>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</si>
  <si>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</si>
  <si>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</si>
  <si>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</si>
  <si>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</si>
  <si>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</si>
  <si>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</si>
  <si>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</si>
  <si>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</si>
  <si>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</si>
  <si>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</si>
  <si>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</si>
  <si>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</si>
  <si>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</si>
  <si>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</si>
  <si>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</si>
  <si>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</si>
  <si>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</si>
  <si>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</si>
  <si>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</si>
  <si>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</si>
  <si>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</si>
  <si>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</si>
  <si>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</si>
  <si>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</si>
  <si>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</si>
  <si>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</si>
  <si>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</si>
  <si>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</si>
  <si>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</si>
  <si>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</si>
  <si>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</si>
  <si>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</si>
  <si>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</si>
  <si>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</si>
  <si>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</si>
  <si>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</si>
  <si>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</si>
  <si>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</si>
  <si>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</si>
  <si>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</si>
  <si>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</si>
  <si>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</si>
  <si>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</si>
  <si>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</si>
  <si>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</si>
  <si>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</si>
  <si>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</si>
  <si>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</si>
  <si>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</si>
  <si>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</si>
  <si>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</si>
  <si>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</si>
  <si>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</si>
  <si>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</si>
  <si>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</si>
  <si>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</si>
  <si>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</si>
  <si>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</si>
  <si>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</si>
  <si>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</si>
  <si>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</si>
  <si>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</si>
  <si>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</si>
  <si>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</si>
  <si>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</si>
  <si>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</si>
  <si>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</si>
  <si>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</si>
  <si>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</si>
  <si>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</si>
  <si>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</si>
  <si>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</si>
  <si>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</si>
  <si>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</si>
  <si>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</si>
  <si>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</si>
  <si>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</si>
  <si>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</si>
  <si>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</si>
  <si>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</si>
  <si>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</si>
  <si>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</si>
  <si>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</si>
  <si>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</si>
  <si>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</si>
  <si>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</si>
  <si>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</si>
  <si>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</si>
  <si>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</si>
  <si>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</si>
  <si>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</si>
  <si>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</si>
  <si>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</si>
  <si>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</si>
  <si>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</si>
  <si>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</si>
  <si>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</si>
  <si>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</si>
  <si>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</si>
  <si>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</si>
  <si>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</si>
  <si>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</si>
  <si>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</si>
  <si>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</si>
  <si>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</si>
  <si>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</si>
  <si>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</si>
  <si>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</si>
  <si>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</si>
  <si>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</si>
  <si>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</si>
  <si>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</si>
  <si>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</si>
  <si>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</si>
  <si>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</si>
  <si>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</si>
  <si>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</si>
  <si>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</si>
  <si>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</si>
  <si>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</si>
  <si>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</si>
  <si>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</si>
  <si>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</si>
  <si>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</si>
  <si>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</si>
  <si>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</si>
  <si>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</si>
  <si>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</si>
  <si>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</si>
  <si>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</si>
  <si>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</si>
  <si>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</si>
  <si>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</si>
  <si>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</si>
  <si>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</si>
  <si>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</si>
  <si>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</si>
  <si>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</si>
  <si>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</si>
  <si>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</si>
  <si>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</si>
  <si>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</si>
  <si>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</si>
  <si>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</si>
  <si>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</si>
  <si>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</si>
  <si>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</si>
  <si>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</si>
  <si>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</si>
  <si>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</si>
  <si>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</si>
  <si>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</si>
  <si>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</si>
  <si>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</si>
  <si>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</si>
  <si>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</si>
  <si>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</si>
  <si>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</si>
  <si>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</si>
  <si>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</si>
  <si>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</si>
  <si>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</si>
  <si>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</si>
  <si>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</si>
  <si>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</si>
  <si>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</si>
  <si>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</si>
  <si>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</si>
  <si>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</si>
  <si>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</si>
  <si>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</si>
  <si>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</si>
  <si>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</si>
  <si>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</si>
  <si>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</si>
  <si>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</si>
  <si>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</si>
  <si>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</si>
  <si>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</si>
  <si>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</si>
  <si>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</si>
  <si>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</si>
  <si>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</si>
  <si>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</si>
  <si>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</si>
  <si>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</si>
  <si>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</si>
  <si>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</si>
  <si>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</si>
  <si>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</si>
  <si>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</si>
  <si>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</si>
  <si>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</si>
  <si>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</si>
  <si>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</si>
  <si>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</si>
  <si>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</si>
  <si>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</si>
  <si>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</si>
  <si>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</si>
  <si>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</si>
  <si>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</si>
  <si>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</si>
  <si>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</si>
  <si>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</si>
  <si>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</si>
  <si>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</si>
  <si>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</si>
  <si>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</si>
  <si>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</si>
  <si>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</si>
  <si>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</si>
  <si>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</si>
  <si>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</si>
  <si>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</si>
  <si>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</si>
  <si>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</si>
  <si>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</si>
  <si>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</si>
  <si>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</si>
  <si>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</si>
  <si>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</si>
  <si>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</si>
  <si>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</si>
  <si>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</si>
  <si>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</si>
  <si>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</si>
  <si>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</si>
  <si>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</si>
  <si>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</si>
  <si>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</si>
  <si>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</si>
  <si>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</si>
  <si>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</si>
  <si>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</si>
  <si>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</si>
  <si>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</si>
  <si>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</si>
  <si>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</si>
  <si>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</si>
  <si>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</si>
  <si>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</si>
  <si>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</si>
  <si>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</si>
  <si>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</si>
  <si>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</si>
  <si>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</si>
  <si>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</si>
  <si>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</si>
  <si>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</si>
  <si>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</si>
  <si>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</si>
  <si>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</si>
  <si>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</si>
  <si>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</si>
  <si>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</si>
  <si>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</si>
  <si>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</si>
  <si>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</si>
  <si>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</si>
  <si>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</si>
  <si>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</si>
  <si>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</si>
  <si>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</si>
  <si>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</si>
  <si>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</si>
  <si>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</si>
  <si>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</si>
  <si>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</si>
  <si>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</si>
  <si>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</si>
  <si>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</si>
  <si>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</si>
  <si>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</si>
  <si>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</si>
  <si>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</si>
  <si>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</si>
  <si>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</si>
  <si>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</si>
  <si>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</si>
  <si>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</si>
  <si>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</si>
  <si>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</si>
  <si>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</si>
  <si>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</si>
  <si>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</si>
  <si>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</si>
  <si>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</si>
  <si>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</si>
  <si>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</si>
  <si>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</si>
  <si>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</si>
  <si>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</si>
  <si>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</si>
  <si>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</si>
  <si>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</si>
  <si>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</si>
  <si>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</si>
  <si>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</si>
  <si>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</si>
  <si>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</si>
  <si>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</si>
  <si>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</si>
  <si>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</si>
  <si>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</si>
  <si>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</si>
  <si>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</si>
  <si>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</si>
  <si>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</si>
  <si>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</si>
  <si>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</si>
  <si>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</si>
  <si>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</si>
  <si>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</si>
  <si>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</si>
  <si>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</si>
  <si>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</si>
  <si>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</si>
  <si>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</si>
  <si>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</si>
  <si>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</si>
  <si>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</si>
  <si>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</si>
  <si>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</si>
  <si>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</si>
  <si>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</si>
  <si>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</si>
  <si>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</si>
  <si>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</si>
  <si>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</si>
  <si>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</si>
  <si>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</si>
  <si>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</si>
  <si>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</si>
  <si>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</si>
  <si>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</si>
  <si>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</si>
  <si>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</si>
  <si>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</si>
  <si>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</si>
  <si>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</si>
  <si>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</si>
  <si>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</si>
  <si>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</si>
  <si>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</si>
  <si>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</si>
  <si>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</si>
  <si>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</si>
  <si>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</si>
  <si>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</si>
  <si>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</si>
  <si>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</si>
  <si>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</si>
  <si>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</si>
  <si>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</si>
  <si>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</si>
  <si>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</si>
  <si>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</si>
  <si>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</si>
  <si>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</si>
  <si>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</si>
  <si>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</si>
  <si>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</si>
  <si>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</si>
  <si>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</si>
  <si>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</si>
  <si>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</si>
  <si>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</si>
  <si>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</si>
  <si>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</si>
  <si>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</si>
  <si>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</si>
  <si>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</si>
  <si>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</si>
  <si>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</si>
  <si>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</si>
  <si>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</si>
  <si>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</si>
  <si>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</si>
  <si>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</si>
  <si>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</si>
  <si>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</si>
  <si>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</si>
  <si>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</si>
  <si>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</si>
  <si>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</si>
  <si>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</si>
  <si>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</si>
  <si>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</si>
  <si>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</si>
  <si>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</si>
  <si>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</si>
  <si>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</si>
  <si>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</si>
  <si>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</si>
  <si>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</si>
  <si>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</si>
  <si>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</si>
  <si>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</si>
  <si>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</si>
  <si>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</si>
  <si>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</si>
  <si>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</si>
  <si>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</si>
  <si>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</si>
  <si>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</si>
  <si>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</si>
  <si>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</si>
  <si>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</si>
  <si>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</si>
  <si>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</si>
  <si>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</si>
  <si>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</si>
  <si>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</si>
  <si>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</si>
  <si>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</si>
  <si>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</si>
  <si>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</si>
  <si>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</si>
  <si>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</si>
  <si>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</si>
  <si>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</si>
  <si>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</si>
  <si>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</si>
  <si>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</si>
  <si>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</si>
  <si>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</si>
  <si>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</si>
  <si>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</si>
  <si>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</si>
  <si>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</si>
  <si>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</si>
  <si>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</si>
  <si>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</si>
  <si>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</si>
  <si>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</si>
  <si>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</si>
  <si>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</si>
  <si>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</si>
  <si>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</si>
  <si>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</si>
  <si>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</si>
  <si>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</si>
  <si>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</si>
  <si>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</si>
  <si>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</si>
  <si>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</si>
  <si>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</si>
  <si>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</si>
  <si>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</si>
  <si>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</si>
  <si>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</si>
  <si>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</si>
  <si>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</si>
  <si>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</si>
  <si>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</si>
  <si>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</si>
  <si>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</si>
  <si>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</si>
  <si>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</si>
  <si>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</si>
  <si>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</si>
  <si>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</si>
  <si>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</si>
  <si>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</si>
  <si>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</si>
  <si>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</si>
  <si>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</si>
  <si>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</si>
  <si>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</si>
  <si>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</si>
  <si>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</si>
  <si>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</si>
  <si>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</si>
  <si>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</si>
  <si>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</si>
  <si>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</si>
  <si>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</si>
  <si>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</si>
  <si>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</si>
  <si>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</si>
  <si>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</si>
  <si>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</si>
  <si>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</si>
  <si>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</si>
  <si>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</si>
  <si>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</si>
  <si>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</si>
  <si>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</si>
  <si>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</si>
  <si>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</si>
  <si>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</si>
  <si>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</si>
  <si>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</si>
  <si>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</si>
  <si>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</si>
  <si>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</si>
  <si>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</si>
  <si>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</si>
  <si>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</si>
  <si>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</si>
  <si>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</si>
  <si>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</si>
  <si>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</si>
  <si>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</si>
  <si>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</si>
  <si>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</si>
  <si>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</si>
  <si>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</si>
  <si>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</si>
  <si>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</si>
  <si>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</si>
  <si>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</si>
  <si>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</si>
  <si>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</si>
  <si>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</si>
  <si>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</si>
  <si>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</si>
  <si>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</si>
  <si>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</si>
  <si>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</si>
  <si>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</si>
  <si>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</si>
  <si>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</si>
  <si>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</si>
  <si>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</si>
  <si>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</si>
  <si>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</si>
  <si>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</si>
  <si>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</si>
  <si>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</si>
  <si>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</si>
  <si>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</si>
  <si>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</si>
  <si>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</si>
  <si>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</si>
  <si>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</si>
  <si>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</si>
  <si>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</si>
  <si>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</si>
  <si>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</si>
  <si>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</si>
  <si>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</si>
  <si>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</si>
  <si>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</si>
  <si>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</si>
  <si>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</si>
  <si>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</si>
  <si>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</si>
  <si>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</si>
  <si>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</si>
  <si>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</si>
  <si>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</si>
  <si>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</si>
  <si>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</si>
  <si>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</si>
  <si>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</si>
  <si>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</si>
  <si>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</si>
  <si>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</si>
  <si>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</si>
  <si>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</si>
  <si>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</si>
  <si>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</si>
  <si>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</si>
  <si>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</si>
  <si>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</si>
  <si>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</si>
  <si>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</si>
  <si>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</si>
  <si>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</si>
  <si>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</si>
  <si>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</si>
  <si>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</si>
  <si>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</si>
  <si>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</si>
  <si>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</si>
  <si>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</si>
  <si>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</si>
  <si>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</si>
  <si>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</si>
  <si>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</si>
  <si>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</si>
  <si>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</si>
  <si>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</si>
  <si>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</si>
  <si>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</si>
  <si>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</si>
  <si>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</si>
  <si>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</si>
  <si>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</si>
  <si>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</si>
  <si>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</si>
  <si>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</si>
  <si>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</si>
  <si>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</si>
  <si>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</si>
  <si>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</si>
  <si>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</si>
  <si>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</si>
  <si>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</si>
  <si>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</si>
  <si>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</si>
  <si>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</si>
  <si>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</si>
  <si>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</si>
  <si>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</si>
  <si>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</si>
  <si>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</si>
  <si>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</si>
  <si>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</si>
  <si>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</si>
  <si>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</si>
  <si>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</si>
  <si>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</si>
  <si>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</si>
  <si>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</si>
  <si>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</si>
  <si>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</si>
  <si>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</si>
  <si>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</si>
  <si>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</si>
  <si>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</si>
  <si>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</si>
  <si>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</si>
  <si>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</si>
  <si>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</si>
  <si>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</si>
  <si>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</si>
  <si>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</si>
  <si>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</si>
  <si>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</si>
  <si>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</si>
  <si>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</si>
  <si>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</si>
  <si>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</si>
  <si>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</si>
  <si>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</si>
  <si>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</si>
  <si>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</si>
  <si>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</si>
  <si>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</si>
  <si>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</si>
  <si>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</si>
  <si>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</si>
  <si>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</si>
  <si>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</si>
  <si>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</si>
  <si>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</si>
  <si>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</si>
  <si>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</si>
  <si>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</si>
  <si>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</si>
  <si>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</si>
  <si>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</si>
  <si>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</si>
  <si>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</si>
  <si>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</si>
  <si>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</si>
  <si>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</si>
  <si>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</si>
  <si>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</si>
  <si>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</si>
  <si>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</si>
  <si>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</si>
  <si>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</si>
  <si>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</si>
  <si>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</si>
  <si>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</si>
  <si>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</si>
  <si>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</si>
  <si>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</si>
  <si>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</si>
  <si>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</si>
  <si>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</si>
  <si>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</si>
  <si>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</si>
  <si>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</si>
  <si>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</si>
  <si>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</si>
  <si>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</si>
  <si>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</si>
  <si>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</si>
  <si>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</si>
  <si>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</si>
  <si>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</si>
  <si>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</si>
  <si>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</si>
  <si>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</si>
  <si>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</si>
  <si>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</si>
  <si>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</si>
  <si>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</si>
  <si>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</si>
  <si>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</si>
  <si>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</si>
  <si>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</si>
  <si>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</si>
  <si>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</si>
  <si>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</si>
  <si>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</si>
  <si>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</si>
  <si>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</si>
  <si>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</si>
  <si>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</si>
  <si>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</si>
  <si>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</si>
  <si>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</si>
  <si>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</si>
  <si>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</si>
  <si>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</si>
  <si>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</si>
  <si>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</si>
  <si>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</si>
  <si>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</si>
  <si>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</si>
  <si>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</si>
  <si>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</si>
  <si>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</si>
  <si>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</si>
  <si>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</si>
  <si>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</si>
  <si>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</si>
  <si>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</si>
  <si>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</si>
  <si>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</si>
  <si>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</si>
  <si>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</si>
  <si>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</si>
  <si>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</si>
  <si>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</si>
  <si>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</si>
  <si>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</si>
  <si>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</si>
  <si>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</si>
  <si>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</si>
  <si>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</si>
  <si>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</si>
  <si>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</si>
  <si>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</si>
  <si>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</si>
  <si>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</si>
  <si>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</si>
  <si>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</si>
  <si>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</si>
  <si>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</si>
  <si>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</si>
  <si>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</si>
  <si>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</si>
  <si>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</si>
  <si>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</si>
  <si>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</si>
  <si>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</si>
  <si>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</si>
  <si>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</si>
  <si>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</si>
  <si>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</si>
  <si>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</si>
  <si>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</si>
  <si>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</si>
  <si>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</si>
  <si>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</si>
  <si>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</si>
  <si>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</si>
  <si>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</si>
  <si>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</si>
  <si>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</si>
  <si>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</si>
  <si>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</si>
  <si>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</si>
  <si>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</si>
  <si>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</si>
  <si>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</si>
  <si>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</si>
  <si>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</si>
  <si>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</si>
  <si>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</si>
  <si>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</si>
  <si>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</si>
  <si>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</si>
  <si>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</si>
  <si>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</si>
  <si>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</si>
  <si>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</si>
  <si>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</si>
  <si>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</si>
  <si>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</si>
  <si>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</si>
  <si>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</si>
  <si>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</si>
  <si>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</si>
  <si>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</si>
  <si>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</si>
  <si>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</si>
  <si>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</si>
  <si>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</si>
  <si>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</si>
  <si>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</si>
  <si>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</si>
  <si>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</si>
  <si>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</si>
  <si>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</si>
  <si>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</si>
  <si>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</si>
  <si>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</si>
  <si>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</si>
  <si>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</si>
  <si>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</si>
  <si>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</si>
  <si>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</si>
  <si>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</si>
  <si>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</si>
  <si>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</si>
  <si>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</si>
  <si>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</si>
  <si>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</si>
  <si>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</si>
  <si>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</si>
  <si>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</si>
  <si>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</si>
  <si>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</si>
  <si>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</si>
  <si>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</si>
  <si>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</si>
  <si>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</si>
  <si>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</si>
  <si>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</si>
  <si>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</si>
  <si>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</si>
  <si>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</si>
  <si>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</si>
  <si>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</si>
  <si>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</si>
  <si>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</si>
  <si>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</si>
  <si>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</si>
  <si>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</si>
  <si>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</si>
  <si>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</si>
  <si>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</si>
  <si>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</si>
  <si>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</si>
  <si>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</si>
  <si>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</si>
  <si>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</si>
  <si>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</si>
  <si>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</si>
  <si>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</si>
  <si>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</si>
  <si>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</si>
  <si>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</si>
  <si>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</si>
  <si>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</si>
  <si>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</si>
  <si>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</si>
  <si>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</si>
  <si>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</si>
  <si>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</si>
  <si>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</si>
  <si>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</si>
  <si>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</si>
  <si>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</si>
  <si>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</si>
  <si>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</si>
  <si>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</si>
  <si>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</si>
  <si>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</si>
  <si>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</si>
  <si>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</si>
  <si>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</si>
  <si>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</si>
  <si>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</si>
  <si>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</si>
  <si>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</si>
  <si>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</si>
  <si>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</si>
  <si>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</si>
  <si>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</si>
  <si>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</si>
  <si>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</si>
  <si>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</si>
  <si>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</si>
  <si>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</si>
  <si>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</si>
  <si>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</si>
  <si>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</si>
  <si>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</si>
  <si>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</si>
  <si>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</si>
  <si>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</si>
  <si>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</si>
  <si>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</si>
  <si>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</si>
  <si>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</si>
  <si>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</si>
  <si>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</si>
  <si>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</si>
  <si>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</si>
  <si>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</si>
  <si>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</si>
  <si>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</si>
  <si>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</si>
  <si>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</si>
  <si>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</si>
  <si>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</si>
  <si>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</si>
  <si>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</si>
  <si>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</si>
  <si>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</si>
  <si>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</si>
  <si>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</si>
  <si>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</si>
  <si>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</si>
  <si>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</si>
  <si>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</si>
  <si>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</si>
  <si>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</si>
  <si>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</si>
  <si>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</si>
  <si>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</si>
  <si>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</si>
  <si>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</si>
  <si>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</si>
  <si>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</si>
  <si>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</si>
  <si>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</si>
  <si>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</si>
  <si>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</si>
  <si>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</si>
  <si>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</si>
  <si>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</si>
  <si>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</si>
  <si>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</si>
  <si>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</si>
  <si>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</si>
  <si>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</si>
  <si>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</si>
  <si>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</si>
  <si>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</si>
  <si>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</si>
  <si>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</si>
  <si>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</si>
  <si>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</si>
  <si>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</si>
  <si>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</si>
  <si>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</si>
  <si>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</si>
  <si>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</si>
  <si>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</si>
  <si>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</si>
  <si>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</si>
  <si>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</si>
  <si>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</si>
  <si>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</si>
  <si>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</si>
  <si>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</si>
  <si>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</si>
  <si>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</si>
  <si>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</si>
  <si>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</si>
  <si>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</si>
  <si>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</si>
  <si>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</si>
  <si>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</si>
  <si>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</si>
  <si>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</si>
  <si>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</si>
  <si>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</si>
  <si>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</si>
  <si>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</si>
  <si>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</si>
  <si>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</si>
  <si>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</si>
  <si>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</si>
  <si>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</si>
  <si>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</si>
  <si>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</si>
  <si>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</si>
  <si>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</si>
  <si>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</si>
  <si>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</si>
  <si>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</si>
  <si>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</si>
  <si>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</si>
  <si>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</si>
  <si>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</si>
  <si>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</si>
  <si>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</si>
  <si>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</si>
  <si>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</si>
  <si>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</si>
  <si>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</si>
  <si>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</si>
  <si>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</si>
  <si>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</si>
  <si>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</si>
  <si>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</si>
  <si>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</si>
  <si>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</si>
  <si>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</si>
  <si>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</si>
  <si>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</si>
  <si>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</si>
  <si>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</si>
  <si>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</si>
  <si>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</si>
  <si>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</si>
  <si>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</si>
  <si>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</si>
  <si>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</si>
  <si>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</si>
  <si>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</si>
  <si>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</si>
  <si>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</si>
  <si>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</si>
  <si>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</si>
  <si>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</si>
  <si>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</si>
  <si>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</si>
  <si>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</si>
  <si>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</si>
  <si>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</si>
  <si>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</si>
  <si>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</si>
  <si>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</si>
  <si>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</si>
  <si>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</si>
  <si>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</si>
  <si>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</si>
  <si>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</si>
  <si>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</si>
  <si>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</si>
  <si>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</si>
  <si>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</si>
  <si>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</si>
  <si>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</si>
  <si>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</si>
  <si>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</si>
  <si>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</si>
  <si>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</si>
  <si>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</si>
  <si>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</si>
  <si>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</si>
  <si>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</si>
  <si>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</si>
  <si>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</si>
  <si>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</si>
  <si>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</si>
  <si>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</si>
  <si>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</si>
  <si>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</si>
  <si>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</si>
  <si>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</si>
  <si>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</si>
  <si>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</si>
  <si>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</si>
  <si>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</si>
  <si>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</si>
  <si>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</si>
  <si>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</si>
  <si>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</si>
  <si>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</si>
  <si>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</si>
  <si>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</si>
  <si>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</si>
  <si>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</si>
  <si>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</si>
  <si>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</si>
  <si>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</si>
  <si>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</si>
  <si>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</si>
  <si>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</si>
  <si>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</si>
  <si>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</si>
  <si>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</si>
  <si>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</si>
  <si>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</si>
  <si>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</si>
  <si>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</si>
  <si>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</si>
  <si>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</si>
  <si>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</si>
  <si>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</si>
  <si>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</si>
  <si>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</si>
  <si>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</si>
  <si>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</si>
  <si>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</si>
  <si>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</si>
  <si>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</si>
  <si>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</si>
  <si>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</si>
  <si>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</si>
  <si>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</si>
  <si>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</si>
  <si>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</si>
  <si>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</si>
  <si>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</si>
  <si>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</si>
  <si>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</si>
  <si>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</si>
  <si>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</si>
  <si>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</si>
  <si>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</si>
  <si>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</si>
  <si>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</si>
  <si>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</si>
  <si>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</si>
  <si>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</si>
  <si>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</si>
  <si>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</si>
  <si>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</si>
  <si>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</si>
  <si>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</si>
  <si>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</si>
  <si>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</si>
  <si>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</si>
  <si>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</si>
  <si>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</si>
  <si>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</si>
  <si>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</si>
  <si>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</si>
  <si>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</si>
  <si>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</si>
  <si>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</si>
  <si>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</si>
  <si>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</si>
  <si>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</si>
  <si>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</si>
  <si>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</si>
  <si>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</si>
  <si>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</si>
  <si>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</si>
  <si>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</si>
  <si>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</si>
  <si>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</si>
  <si>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</si>
  <si>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</si>
  <si>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</si>
  <si>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</si>
  <si>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</si>
  <si>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</si>
  <si>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</si>
  <si>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</si>
  <si>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</si>
  <si>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</si>
  <si>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</si>
  <si>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</si>
  <si>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</si>
  <si>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</si>
  <si>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</si>
  <si>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</si>
  <si>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</si>
  <si>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</si>
  <si>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</si>
  <si>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</si>
  <si>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</si>
  <si>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</si>
  <si>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</si>
  <si>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</si>
  <si>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</si>
  <si>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</si>
  <si>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</si>
  <si>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</si>
  <si>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</si>
  <si>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</si>
  <si>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</si>
  <si>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</si>
  <si>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</si>
  <si>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</si>
  <si>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</si>
  <si>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</si>
  <si>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</si>
  <si>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</si>
  <si>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</si>
  <si>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</si>
  <si>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</si>
  <si>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</si>
  <si>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</si>
  <si>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</si>
  <si>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</si>
  <si>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</si>
  <si>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</si>
  <si>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</si>
  <si>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</si>
  <si>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</si>
  <si>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</si>
  <si>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</si>
  <si>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</si>
  <si>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</si>
  <si>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</si>
  <si>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</si>
  <si>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</si>
  <si>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</si>
  <si>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</si>
  <si>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</si>
  <si>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</si>
  <si>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</si>
  <si>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</si>
  <si>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</si>
  <si>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</si>
  <si>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</si>
  <si>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</si>
  <si>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</si>
  <si>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</si>
  <si>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</si>
  <si>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</si>
  <si>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</si>
  <si>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</si>
  <si>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</si>
  <si>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</si>
  <si>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</si>
  <si>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</si>
  <si>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</si>
  <si>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</si>
  <si>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</si>
  <si>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</si>
  <si>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</si>
  <si>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</si>
  <si>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</si>
  <si>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</si>
  <si>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</si>
  <si>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</si>
  <si>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</si>
  <si>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</si>
  <si>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</si>
  <si>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</si>
  <si>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</si>
  <si>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</si>
  <si>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</si>
  <si>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</si>
  <si>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</si>
  <si>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</si>
  <si>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</si>
  <si>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</si>
  <si>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</si>
  <si>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</si>
  <si>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</si>
  <si>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</si>
  <si>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</si>
  <si>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</si>
  <si>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</si>
  <si>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</si>
  <si>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</si>
  <si>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</si>
  <si>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</si>
  <si>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</si>
  <si>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</si>
  <si>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</si>
  <si>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</si>
  <si>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</si>
  <si>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</si>
  <si>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</si>
  <si>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</si>
  <si>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</si>
  <si>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</si>
  <si>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</si>
  <si>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</si>
  <si>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</si>
  <si>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</si>
  <si>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</si>
  <si>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</si>
  <si>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</si>
  <si>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</si>
  <si>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</si>
  <si>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</si>
  <si>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</si>
  <si>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</si>
  <si>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</si>
  <si>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</si>
  <si>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</si>
  <si>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</si>
  <si>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</si>
  <si>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</si>
  <si>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</si>
  <si>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</si>
  <si>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</si>
  <si>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</si>
  <si>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</si>
  <si>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</si>
  <si>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</si>
  <si>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</si>
  <si>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</si>
  <si>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</si>
  <si>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</si>
  <si>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</si>
  <si>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</si>
  <si>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</si>
  <si>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</si>
  <si>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</si>
  <si>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</si>
  <si>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</si>
  <si>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</si>
  <si>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</si>
  <si>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</si>
  <si>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</si>
  <si>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</si>
  <si>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</si>
  <si>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</si>
  <si>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</si>
  <si>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</si>
  <si>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</si>
  <si>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</si>
  <si>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</si>
  <si>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</si>
  <si>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</si>
  <si>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</si>
  <si>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</si>
  <si>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</si>
  <si>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</si>
  <si>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</si>
  <si>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</si>
  <si>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</si>
  <si>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</si>
  <si>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</si>
  <si>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</si>
  <si>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</si>
  <si>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</si>
  <si>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</si>
  <si>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</si>
  <si>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</si>
  <si>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</si>
  <si>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</si>
  <si>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</si>
  <si>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</si>
  <si>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</si>
  <si>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</si>
  <si>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</si>
  <si>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</si>
  <si>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</si>
  <si>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</si>
  <si>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</si>
  <si>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</si>
  <si>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</si>
  <si>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</si>
  <si>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</si>
  <si>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</si>
  <si>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</si>
  <si>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</si>
  <si>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</si>
  <si>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</si>
  <si>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</si>
  <si>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</si>
  <si>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</si>
  <si>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</si>
  <si>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</si>
  <si>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</si>
  <si>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</si>
  <si>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</si>
  <si>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</si>
  <si>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</si>
  <si>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</si>
  <si>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</si>
  <si>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</si>
  <si>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</si>
  <si>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</si>
  <si>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</si>
  <si>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</si>
  <si>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</si>
  <si>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</si>
  <si>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</si>
  <si>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</si>
  <si>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</si>
  <si>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</si>
  <si>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</si>
  <si>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</si>
  <si>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</si>
  <si>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</si>
  <si>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</si>
  <si>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</si>
  <si>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</si>
  <si>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</si>
  <si>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</si>
  <si>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</si>
  <si>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</si>
  <si>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</si>
  <si>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</si>
  <si>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</si>
  <si>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</si>
  <si>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</si>
  <si>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</si>
  <si>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</si>
  <si>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</si>
  <si>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</si>
  <si>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</si>
  <si>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</si>
  <si>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</si>
  <si>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</si>
  <si>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</si>
  <si>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</si>
  <si>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</si>
  <si>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</si>
  <si>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</si>
  <si>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</si>
  <si>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</si>
  <si>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</si>
  <si>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</si>
  <si>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</si>
  <si>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</si>
  <si>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</si>
  <si>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</si>
  <si>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</si>
  <si>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</si>
  <si>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</si>
  <si>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</si>
  <si>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</si>
  <si>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</si>
  <si>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</si>
  <si>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</si>
  <si>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</si>
  <si>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</si>
  <si>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</si>
  <si>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</si>
  <si>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</si>
  <si>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</si>
  <si>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</si>
  <si>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</si>
  <si>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</si>
  <si>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</si>
  <si>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</si>
  <si>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</si>
  <si>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</si>
  <si>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</si>
  <si>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</si>
  <si>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</si>
  <si>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</si>
  <si>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</si>
  <si>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</si>
  <si>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</si>
  <si>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</si>
  <si>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</si>
  <si>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</si>
  <si>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</si>
  <si>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</si>
  <si>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</si>
  <si>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</si>
  <si>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</si>
  <si>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</si>
  <si>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</si>
  <si>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</si>
  <si>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</si>
  <si>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</si>
  <si>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</si>
  <si>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</si>
  <si>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</si>
  <si>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</si>
  <si>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</si>
  <si>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</si>
  <si>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</si>
  <si>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</si>
  <si>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</si>
  <si>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</si>
  <si>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</si>
  <si>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</si>
  <si>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</si>
  <si>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</si>
  <si>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</si>
  <si>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</si>
  <si>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</si>
  <si>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</si>
  <si>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</si>
  <si>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</si>
  <si>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</si>
  <si>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</si>
  <si>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</si>
  <si>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</si>
  <si>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</si>
  <si>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</si>
  <si>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</si>
  <si>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</si>
  <si>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</si>
  <si>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</si>
  <si>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</si>
  <si>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</si>
  <si>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</si>
  <si>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</si>
  <si>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</si>
  <si>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</si>
  <si>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</si>
  <si>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</si>
  <si>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</si>
  <si>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</si>
  <si>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</si>
  <si>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</si>
  <si>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</si>
  <si>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</si>
  <si>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</si>
  <si>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</si>
  <si>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</si>
  <si>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</si>
  <si>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</si>
  <si>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</si>
  <si>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</si>
  <si>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</si>
  <si>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</si>
  <si>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</si>
  <si>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</si>
  <si>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</si>
  <si>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</si>
  <si>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</si>
  <si>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</si>
  <si>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</si>
  <si>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</si>
  <si>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</si>
  <si>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</si>
  <si>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</si>
  <si>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</si>
  <si>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</si>
  <si>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</si>
  <si>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</si>
  <si>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</si>
  <si>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</si>
  <si>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</si>
  <si>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</si>
  <si>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</si>
  <si>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</si>
  <si>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</si>
  <si>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</si>
  <si>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</si>
  <si>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</si>
  <si>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</si>
  <si>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</si>
  <si>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</si>
  <si>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</si>
  <si>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</si>
  <si>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</si>
  <si>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</si>
  <si>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</si>
  <si>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</si>
  <si>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</si>
  <si>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</si>
  <si>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</si>
  <si>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</si>
  <si>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</si>
  <si>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</si>
  <si>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</si>
  <si>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</si>
  <si>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</si>
  <si>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</si>
  <si>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</si>
  <si>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</si>
  <si>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</si>
  <si>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</si>
  <si>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</si>
  <si>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</si>
  <si>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</si>
  <si>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</si>
  <si>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</si>
  <si>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</si>
  <si>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</si>
  <si>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</si>
  <si>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</si>
  <si>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</si>
  <si>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</si>
  <si>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</si>
  <si>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</si>
  <si>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</si>
  <si>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</si>
  <si>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</si>
  <si>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</si>
  <si>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</si>
  <si>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</si>
  <si>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</si>
  <si>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</si>
  <si>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</si>
  <si>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</si>
  <si>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</si>
  <si>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</si>
  <si>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</si>
  <si>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</si>
  <si>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</si>
  <si>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</si>
  <si>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</si>
  <si>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</si>
  <si>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</si>
  <si>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</si>
  <si>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</si>
  <si>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</si>
  <si>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</si>
  <si>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</si>
  <si>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</si>
  <si>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</si>
  <si>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</si>
  <si>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</si>
  <si>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</si>
  <si>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</si>
  <si>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</si>
  <si>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</si>
  <si>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</si>
  <si>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</si>
  <si>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</si>
  <si>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</si>
  <si>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</si>
  <si>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</si>
  <si>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</si>
  <si>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</si>
  <si>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</si>
  <si>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</si>
  <si>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</si>
  <si>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</si>
  <si>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</si>
  <si>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</si>
  <si>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</si>
  <si>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</si>
  <si>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</si>
  <si>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</si>
  <si>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</si>
  <si>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</si>
  <si>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</si>
  <si>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</si>
  <si>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</si>
  <si>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</si>
  <si>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</si>
  <si>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</si>
  <si>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</si>
  <si>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</si>
  <si>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</si>
  <si>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</si>
  <si>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</si>
  <si>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</si>
  <si>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</si>
  <si>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</si>
  <si>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</si>
  <si>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</si>
  <si>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</si>
  <si>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</si>
  <si>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</si>
  <si>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</si>
  <si>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</si>
  <si>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</si>
  <si>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</si>
  <si>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</si>
  <si>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</si>
  <si>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</si>
  <si>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</si>
  <si>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</si>
  <si>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</si>
  <si>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</si>
  <si>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</si>
  <si>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</si>
  <si>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</si>
  <si>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</si>
  <si>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</si>
  <si>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</si>
  <si>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</si>
  <si>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</si>
  <si>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</si>
  <si>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</si>
  <si>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</si>
  <si>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</si>
  <si>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</si>
  <si>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</si>
  <si>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</si>
  <si>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</si>
  <si>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</si>
  <si>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</si>
  <si>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</si>
  <si>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</si>
  <si>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</si>
  <si>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</si>
  <si>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</si>
  <si>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</si>
  <si>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</si>
  <si>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</si>
  <si>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</si>
  <si>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</si>
  <si>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</si>
  <si>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</si>
  <si>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</si>
  <si>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</si>
  <si>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</si>
  <si>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</si>
  <si>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</si>
  <si>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</si>
  <si>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</si>
  <si>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</si>
  <si>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</si>
  <si>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</si>
  <si>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</si>
  <si>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</si>
  <si>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</si>
  <si>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</si>
  <si>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</si>
  <si>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</si>
  <si>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</si>
  <si>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</si>
  <si>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</si>
  <si>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</si>
  <si>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</si>
  <si>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</si>
  <si>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</si>
  <si>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</si>
  <si>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</si>
  <si>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</si>
  <si>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</si>
  <si>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</si>
  <si>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</si>
  <si>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</si>
  <si>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</si>
  <si>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</si>
  <si>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</si>
  <si>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</si>
  <si>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</si>
  <si>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</si>
  <si>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</si>
  <si>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</si>
  <si>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</si>
  <si>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</si>
  <si>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</si>
  <si>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</si>
  <si>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</si>
  <si>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</si>
  <si>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</si>
  <si>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</si>
  <si>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</si>
  <si>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</si>
  <si>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</si>
  <si>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</si>
  <si>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</si>
  <si>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</si>
  <si>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</si>
  <si>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</si>
  <si>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</si>
  <si>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</si>
  <si>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</si>
  <si>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</si>
  <si>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</si>
  <si>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</si>
  <si>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</si>
  <si>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</si>
  <si>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</si>
  <si>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</si>
  <si>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</si>
  <si>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</si>
  <si>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</si>
  <si>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</si>
  <si>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</si>
  <si>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</si>
  <si>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</si>
  <si>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</si>
  <si>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</si>
  <si>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</si>
  <si>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</si>
  <si>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</si>
  <si>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</si>
  <si>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</si>
  <si>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</si>
  <si>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</si>
  <si>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</si>
  <si>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</si>
  <si>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</si>
  <si>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</si>
  <si>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</si>
  <si>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</si>
  <si>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</si>
  <si>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</si>
  <si>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</si>
  <si>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</si>
  <si>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</si>
  <si>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</si>
  <si>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</si>
  <si>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</si>
  <si>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</si>
  <si>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</si>
  <si>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</si>
  <si>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</si>
  <si>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</si>
  <si>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</si>
  <si>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</si>
  <si>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</si>
  <si>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</si>
  <si>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</si>
  <si>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</si>
  <si>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</si>
  <si>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</si>
  <si>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</si>
  <si>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</si>
  <si>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</si>
  <si>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</si>
  <si>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</si>
  <si>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</si>
  <si>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</si>
  <si>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</si>
  <si>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</si>
  <si>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</si>
  <si>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</si>
  <si>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</si>
  <si>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</si>
  <si>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</si>
  <si>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</si>
  <si>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</si>
  <si>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</si>
  <si>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</si>
  <si>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</si>
  <si>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</si>
  <si>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</si>
  <si>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</si>
  <si>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</si>
  <si>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</si>
  <si>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</si>
  <si>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</si>
  <si>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</si>
  <si>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</si>
  <si>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</si>
  <si>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</si>
  <si>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</si>
  <si>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</si>
  <si>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</si>
  <si>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</si>
  <si>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</si>
  <si>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</si>
  <si>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</si>
  <si>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</si>
  <si>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</si>
  <si>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</si>
  <si>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</si>
  <si>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</si>
  <si>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</si>
  <si>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</si>
  <si>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</si>
  <si>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</si>
  <si>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</si>
  <si>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</si>
  <si>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</si>
  <si>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</si>
  <si>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</si>
  <si>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</si>
  <si>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</si>
  <si>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</si>
  <si>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</si>
  <si>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</si>
  <si>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</si>
  <si>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</si>
  <si>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</si>
  <si>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</si>
  <si>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</si>
  <si>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</si>
  <si>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</si>
  <si>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</si>
  <si>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</si>
  <si>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</si>
  <si>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</si>
  <si>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</si>
  <si>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</si>
  <si>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</si>
  <si>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</si>
  <si>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</si>
  <si>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</si>
  <si>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</si>
  <si>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</si>
  <si>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</si>
  <si>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</si>
  <si>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</si>
  <si>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</si>
  <si>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</si>
  <si>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</si>
  <si>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</si>
  <si>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</si>
  <si>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</si>
  <si>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</si>
  <si>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</si>
  <si>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</si>
  <si>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</si>
  <si>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</si>
  <si>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</si>
  <si>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</si>
  <si>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</si>
  <si>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</si>
  <si>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</si>
  <si>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</si>
  <si>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</si>
  <si>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</si>
  <si>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</si>
  <si>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</si>
  <si>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</si>
  <si>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</si>
  <si>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</si>
  <si>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</si>
  <si>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</si>
  <si>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</si>
  <si>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</si>
  <si>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</si>
  <si>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</si>
  <si>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</si>
  <si>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</si>
  <si>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</si>
  <si>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</si>
  <si>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</si>
  <si>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</si>
  <si>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</si>
  <si>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</si>
  <si>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</si>
  <si>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</si>
  <si>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</si>
  <si>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</si>
  <si>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</si>
  <si>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</si>
  <si>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</si>
  <si>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</si>
  <si>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</si>
  <si>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</si>
  <si>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</si>
  <si>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</si>
  <si>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</si>
  <si>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</si>
  <si>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</si>
  <si>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</si>
  <si>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</si>
  <si>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</si>
  <si>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</si>
  <si>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</si>
  <si>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</si>
  <si>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</si>
  <si>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</si>
  <si>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</si>
  <si>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</si>
  <si>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</si>
  <si>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</si>
  <si>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</si>
  <si>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</si>
  <si>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</si>
  <si>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</si>
  <si>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</si>
  <si>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</si>
  <si>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</si>
  <si>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</si>
  <si>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</si>
  <si>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</si>
  <si>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</si>
  <si>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</si>
  <si>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</si>
  <si>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</si>
  <si>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</si>
  <si>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</si>
  <si>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</si>
  <si>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</si>
  <si>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</si>
  <si>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</si>
  <si>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</si>
  <si>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</si>
  <si>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</si>
  <si>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</si>
  <si>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</si>
  <si>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</si>
  <si>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</si>
  <si>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</si>
  <si>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</si>
  <si>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</si>
  <si>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</si>
  <si>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</si>
  <si>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</si>
  <si>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</si>
  <si>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</si>
  <si>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</si>
  <si>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</si>
  <si>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</si>
  <si>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</si>
  <si>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</si>
  <si>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</si>
  <si>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</si>
  <si>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</si>
  <si>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</si>
  <si>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</si>
  <si>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</si>
  <si>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</si>
  <si>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</si>
  <si>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</si>
  <si>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</si>
  <si>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</si>
  <si>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</si>
  <si>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</si>
  <si>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</si>
  <si>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</si>
  <si>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</si>
  <si>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</si>
  <si>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</si>
  <si>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</si>
  <si>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</si>
  <si>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</si>
  <si>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</si>
  <si>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</si>
  <si>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</si>
  <si>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</si>
  <si>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</si>
  <si>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</si>
  <si>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</si>
  <si>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</si>
  <si>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</si>
  <si>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</si>
  <si>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</si>
  <si>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</si>
  <si>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</si>
  <si>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</si>
  <si>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</si>
  <si>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</si>
  <si>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</si>
  <si>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</si>
  <si>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</si>
  <si>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</si>
  <si>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</si>
  <si>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</si>
  <si>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</si>
  <si>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</si>
  <si>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</si>
  <si>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</si>
  <si>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</si>
  <si>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</si>
  <si>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</si>
  <si>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</si>
  <si>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</si>
  <si>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</si>
  <si>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</si>
  <si>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</si>
  <si>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</si>
  <si>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</si>
  <si>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</si>
  <si>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</si>
  <si>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</si>
  <si>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</si>
  <si>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</si>
  <si>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</si>
  <si>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</si>
  <si>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</si>
  <si>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</si>
  <si>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</si>
  <si>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</si>
  <si>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</si>
  <si>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</si>
  <si>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</si>
  <si>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</si>
  <si>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</si>
  <si>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</si>
  <si>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</si>
  <si>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</si>
  <si>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</si>
  <si>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</si>
  <si>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</si>
  <si>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</si>
  <si>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</si>
  <si>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</si>
  <si>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</si>
  <si>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</si>
  <si>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</si>
  <si>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</si>
  <si>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</si>
  <si>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</si>
  <si>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</si>
  <si>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</si>
  <si>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</si>
  <si>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</si>
  <si>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</si>
  <si>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</si>
  <si>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</si>
  <si>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</si>
  <si>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</si>
  <si>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</si>
  <si>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</si>
  <si>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</si>
  <si>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</si>
  <si>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</si>
  <si>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</si>
  <si>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</si>
  <si>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</si>
  <si>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</si>
  <si>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</si>
  <si>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</si>
  <si>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</si>
  <si>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</si>
  <si>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</si>
  <si>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</si>
  <si>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</si>
  <si>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</si>
  <si>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</si>
  <si>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</si>
  <si>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</si>
  <si>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</si>
  <si>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</si>
  <si>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</si>
  <si>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</si>
  <si>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</si>
  <si>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</si>
  <si>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</si>
  <si>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</si>
  <si>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</si>
  <si>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</si>
  <si>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</si>
  <si>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</si>
  <si>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</si>
  <si>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</si>
  <si>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</si>
  <si>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</si>
  <si>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</si>
  <si>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</si>
  <si>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</si>
  <si>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</si>
  <si>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</si>
  <si>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</si>
  <si>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</si>
  <si>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</si>
  <si>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</si>
  <si>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</si>
  <si>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</si>
  <si>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</si>
  <si>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</si>
  <si>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</si>
  <si>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</si>
  <si>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</si>
  <si>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</si>
  <si>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</si>
  <si>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</si>
  <si>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</si>
  <si>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</si>
  <si>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</si>
  <si>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</si>
  <si>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</si>
  <si>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</si>
  <si>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</si>
  <si>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</si>
  <si>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</si>
  <si>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</si>
  <si>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</si>
  <si>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</si>
  <si>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</si>
  <si>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</si>
  <si>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</si>
  <si>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</si>
  <si>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</si>
  <si>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</si>
  <si>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</si>
  <si>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</si>
  <si>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</si>
  <si>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</si>
  <si>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</si>
  <si>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</si>
  <si>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</si>
  <si>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</si>
  <si>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</si>
  <si>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</si>
  <si>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</si>
  <si>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</si>
  <si>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</si>
  <si>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</si>
  <si>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</si>
  <si>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</si>
  <si>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</si>
  <si>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</si>
  <si>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</si>
  <si>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</si>
  <si>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</si>
  <si>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</si>
  <si>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</si>
  <si>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</si>
  <si>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</si>
  <si>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</si>
  <si>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</si>
  <si>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</si>
  <si>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</si>
  <si>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</si>
  <si>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</si>
  <si>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</si>
  <si>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</si>
  <si>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</si>
  <si>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</si>
  <si>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</si>
  <si>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</si>
  <si>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</si>
  <si>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</si>
  <si>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</si>
  <si>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</si>
  <si>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</si>
  <si>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</si>
  <si>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</si>
  <si>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</si>
  <si>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</si>
  <si>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</si>
  <si>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</si>
  <si>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</si>
  <si>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</si>
  <si>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</si>
  <si>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</si>
  <si>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</si>
  <si>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</si>
  <si>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</si>
  <si>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</si>
  <si>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</si>
  <si>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</si>
  <si>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</si>
  <si>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</si>
  <si>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</si>
  <si>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</si>
  <si>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</si>
  <si>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</si>
  <si>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</si>
  <si>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</si>
  <si>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</si>
  <si>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</si>
  <si>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</si>
  <si>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</si>
  <si>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</si>
  <si>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</si>
  <si>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</si>
  <si>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</si>
  <si>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</si>
  <si>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</si>
  <si>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</si>
  <si>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</si>
  <si>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</si>
  <si>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</si>
  <si>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</si>
  <si>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</si>
  <si>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</si>
  <si>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</si>
  <si>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</si>
  <si>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</si>
  <si>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</si>
  <si>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</si>
  <si>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</si>
  <si>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</si>
  <si>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</si>
  <si>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</si>
  <si>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</si>
  <si>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</si>
  <si>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</si>
  <si>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</si>
  <si>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</si>
  <si>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</si>
  <si>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</si>
  <si>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</si>
  <si>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</si>
  <si>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</si>
  <si>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</si>
  <si>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</si>
  <si>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</si>
  <si>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</si>
  <si>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</si>
  <si>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</si>
  <si>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</si>
  <si>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</si>
  <si>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</si>
  <si>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</si>
  <si>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</si>
  <si>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</si>
  <si>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</si>
  <si>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</si>
  <si>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</si>
  <si>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</si>
  <si>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</si>
  <si>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</si>
  <si>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</si>
  <si>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</si>
  <si>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</si>
  <si>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</si>
  <si>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</si>
  <si>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</si>
  <si>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</si>
  <si>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</si>
  <si>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</si>
  <si>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</si>
  <si>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</si>
  <si>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</si>
  <si>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</si>
  <si>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</si>
  <si>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</si>
  <si>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</si>
  <si>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</si>
  <si>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</si>
  <si>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</si>
  <si>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</si>
  <si>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</si>
  <si>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</si>
  <si>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</si>
  <si>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</si>
  <si>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</si>
  <si>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</si>
  <si>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</si>
  <si>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</si>
  <si>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</si>
  <si>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</si>
  <si>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</si>
  <si>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</si>
  <si>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</si>
  <si>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</si>
  <si>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</si>
  <si>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</si>
  <si>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</si>
  <si>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</si>
  <si>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</si>
  <si>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</si>
  <si>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</si>
  <si>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</si>
  <si>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</si>
  <si>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</si>
  <si>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</si>
  <si>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</si>
  <si>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</si>
  <si>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</si>
  <si>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</si>
  <si>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</si>
  <si>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</si>
  <si>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</si>
  <si>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</si>
  <si>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</si>
  <si>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</si>
  <si>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</si>
  <si>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</si>
  <si>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</si>
  <si>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</si>
  <si>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</si>
  <si>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</si>
  <si>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</si>
  <si>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</si>
  <si>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</si>
  <si>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</si>
  <si>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</si>
  <si>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</si>
  <si>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</si>
  <si>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</si>
  <si>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</si>
  <si>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</si>
  <si>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</si>
  <si>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</si>
  <si>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</si>
  <si>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</si>
  <si>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</si>
  <si>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</si>
  <si>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</si>
  <si>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</si>
  <si>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</si>
  <si>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</si>
  <si>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</si>
  <si>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</si>
  <si>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</si>
  <si>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</si>
  <si>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</si>
  <si>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</si>
  <si>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</si>
  <si>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</si>
  <si>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</si>
  <si>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</si>
  <si>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</si>
  <si>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</si>
  <si>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</si>
  <si>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</si>
  <si>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</si>
  <si>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</si>
  <si>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</si>
  <si>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</si>
  <si>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</si>
  <si>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</si>
  <si>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</si>
  <si>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</si>
  <si>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</si>
  <si>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</si>
  <si>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</si>
  <si>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</si>
  <si>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</si>
  <si>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</si>
  <si>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</si>
  <si>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</si>
  <si>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</si>
  <si>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</si>
  <si>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</si>
  <si>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</si>
  <si>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</si>
  <si>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</si>
  <si>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</si>
  <si>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</si>
  <si>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</si>
  <si>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</si>
  <si>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</si>
  <si>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</si>
  <si>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</si>
  <si>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</si>
  <si>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</si>
  <si>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</si>
  <si>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</si>
  <si>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</si>
  <si>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</si>
  <si>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</si>
  <si>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</si>
  <si>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</si>
  <si>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</si>
  <si>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</si>
  <si>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</si>
  <si>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</si>
  <si>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</si>
  <si>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</si>
  <si>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</si>
  <si>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</si>
  <si>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</si>
  <si>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</si>
  <si>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</si>
  <si>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</si>
  <si>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</si>
  <si>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</si>
  <si>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</si>
  <si>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</si>
  <si>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</si>
  <si>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</si>
  <si>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</si>
  <si>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</si>
  <si>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</si>
  <si>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</si>
  <si>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</si>
  <si>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</si>
  <si>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</si>
  <si>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</si>
  <si>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</si>
  <si>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</si>
  <si>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</si>
  <si>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</si>
  <si>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</si>
  <si>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</si>
  <si>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</si>
  <si>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</si>
  <si>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</si>
  <si>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</si>
  <si>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</si>
  <si>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</si>
  <si>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</si>
  <si>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</si>
  <si>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</si>
  <si>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</si>
  <si>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</si>
  <si>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</si>
  <si>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</si>
  <si>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</si>
  <si>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</si>
  <si>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</si>
  <si>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</si>
  <si>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</si>
  <si>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</si>
  <si>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</si>
  <si>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</si>
  <si>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</si>
  <si>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</si>
  <si>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</si>
  <si>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</si>
  <si>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</si>
  <si>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</si>
  <si>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</si>
  <si>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</si>
  <si>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</si>
  <si>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</si>
  <si>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</si>
  <si>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</si>
  <si>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</si>
  <si>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</si>
  <si>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</si>
  <si>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</si>
  <si>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</si>
  <si>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</si>
  <si>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</si>
  <si>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</si>
  <si>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</si>
  <si>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</si>
  <si>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</si>
  <si>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</si>
  <si>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</si>
  <si>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</si>
  <si>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</si>
  <si>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</si>
  <si>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</si>
  <si>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</si>
  <si>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</si>
  <si>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</si>
  <si>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</si>
  <si>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</si>
  <si>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</si>
  <si>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</si>
  <si>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</si>
  <si>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</si>
  <si>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</si>
  <si>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</si>
  <si>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</si>
  <si>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</si>
  <si>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</si>
  <si>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</si>
  <si>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</si>
  <si>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</si>
  <si>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</si>
  <si>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</si>
  <si>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</si>
  <si>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</si>
  <si>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</si>
  <si>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</si>
  <si>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</si>
  <si>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</si>
  <si>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</si>
  <si>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</si>
  <si>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</si>
  <si>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</si>
  <si>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</si>
  <si>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</si>
  <si>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</si>
  <si>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</si>
  <si>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</si>
  <si>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</si>
  <si>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</si>
  <si>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</si>
  <si>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</si>
  <si>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</si>
  <si>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</si>
  <si>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</si>
  <si>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</si>
  <si>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</si>
  <si>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</si>
  <si>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</si>
  <si>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</si>
  <si>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</si>
  <si>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</si>
  <si>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</si>
  <si>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</si>
  <si>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</si>
  <si>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</si>
  <si>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</si>
  <si>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</si>
  <si>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</si>
  <si>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</si>
  <si>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</si>
  <si>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</si>
  <si>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</si>
  <si>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</si>
  <si>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</si>
  <si>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</si>
  <si>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</si>
  <si>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</si>
  <si>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</si>
  <si>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</si>
  <si>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</si>
  <si>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</si>
  <si>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</si>
  <si>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</si>
  <si>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</si>
  <si>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</si>
  <si>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</si>
  <si>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</si>
  <si>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</si>
  <si>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</si>
  <si>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</si>
  <si>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</si>
  <si>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</si>
  <si>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</si>
  <si>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</si>
  <si>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</si>
  <si>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</si>
  <si>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</si>
  <si>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</si>
  <si>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</si>
  <si>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</si>
  <si>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</si>
  <si>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</si>
  <si>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</si>
  <si>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</si>
  <si>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</si>
  <si>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</si>
  <si>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</si>
  <si>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</si>
  <si>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</si>
  <si>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</si>
  <si>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</si>
  <si>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</si>
  <si>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</si>
  <si>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</si>
  <si>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</si>
  <si>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</si>
  <si>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</si>
  <si>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</si>
  <si>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</si>
  <si>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</si>
  <si>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</si>
  <si>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</si>
  <si>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</si>
  <si>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</si>
  <si>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</si>
  <si>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</si>
  <si>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</si>
  <si>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</si>
  <si>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</si>
  <si>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</si>
  <si>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</si>
  <si>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</si>
  <si>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</si>
  <si>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</si>
  <si>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</si>
  <si>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</si>
  <si>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</si>
  <si>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</si>
  <si>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</si>
  <si>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</si>
  <si>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</si>
  <si>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</si>
  <si>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</si>
  <si>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</si>
  <si>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</si>
  <si>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</si>
  <si>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</si>
  <si>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</si>
  <si>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</si>
  <si>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</si>
  <si>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</si>
  <si>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</si>
  <si>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</si>
  <si>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</si>
  <si>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</si>
  <si>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</si>
  <si>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</si>
  <si>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</si>
  <si>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</si>
  <si>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</si>
  <si>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</si>
  <si>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</si>
  <si>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</si>
  <si>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</si>
  <si>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</si>
  <si>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</si>
  <si>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</si>
  <si>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</si>
  <si>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</si>
  <si>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</si>
  <si>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</si>
  <si>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</si>
  <si>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</si>
  <si>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</si>
  <si>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</si>
  <si>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</si>
  <si>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</si>
  <si>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</si>
  <si>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</si>
  <si>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</si>
  <si>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</si>
  <si>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</si>
  <si>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</si>
  <si>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</si>
  <si>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</si>
  <si>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</si>
  <si>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</si>
  <si>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</si>
  <si>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</si>
  <si>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</si>
  <si>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</si>
  <si>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</si>
  <si>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</si>
  <si>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</si>
  <si>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</si>
  <si>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</si>
  <si>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</si>
  <si>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</si>
  <si>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</si>
  <si>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</si>
  <si>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</si>
  <si>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</si>
  <si>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</si>
  <si>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</si>
  <si>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</si>
  <si>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</si>
  <si>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</si>
  <si>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</si>
  <si>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</si>
  <si>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</si>
  <si>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</si>
  <si>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</si>
  <si>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</si>
  <si>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</si>
  <si>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</si>
  <si>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</si>
  <si>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</si>
  <si>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</si>
  <si>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</si>
  <si>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</si>
  <si>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</si>
  <si>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</si>
  <si>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</si>
  <si>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</si>
  <si>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</si>
  <si>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</si>
  <si>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</si>
  <si>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</si>
  <si>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</si>
  <si>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</si>
  <si>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</si>
  <si>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</si>
  <si>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</si>
  <si>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</si>
  <si>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</si>
  <si>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</si>
  <si>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</si>
  <si>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</si>
  <si>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</si>
  <si>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</si>
  <si>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</si>
  <si>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</si>
  <si>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</si>
  <si>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</si>
  <si>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</si>
  <si>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</si>
  <si>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</si>
  <si>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</si>
  <si>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</si>
  <si>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</si>
  <si>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</si>
  <si>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</si>
  <si>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</si>
  <si>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</si>
  <si>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</si>
  <si>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</si>
  <si>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</si>
  <si>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</si>
  <si>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</si>
  <si>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</si>
  <si>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</si>
  <si>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</si>
  <si>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</si>
  <si>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</si>
  <si>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</si>
  <si>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</si>
  <si>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</si>
  <si>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</si>
  <si>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</si>
  <si>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</si>
  <si>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</si>
  <si>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</si>
  <si>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</si>
  <si>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</si>
  <si>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</si>
  <si>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</si>
  <si>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</si>
  <si>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</si>
  <si>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</si>
  <si>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</si>
  <si>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</si>
  <si>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</si>
  <si>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</si>
  <si>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</si>
  <si>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</si>
  <si>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</si>
  <si>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</si>
  <si>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</si>
  <si>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</si>
  <si>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</si>
  <si>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</si>
  <si>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</si>
  <si>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</si>
  <si>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</si>
  <si>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</si>
  <si>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</si>
  <si>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</si>
  <si>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</si>
  <si>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</si>
  <si>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</si>
  <si>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</si>
  <si>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</si>
  <si>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</si>
  <si>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</si>
  <si>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</si>
  <si>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</si>
  <si>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</si>
  <si>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</si>
  <si>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</si>
  <si>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</si>
  <si>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</si>
  <si>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</si>
  <si>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</si>
  <si>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</si>
  <si>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</si>
  <si>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</si>
  <si>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</si>
  <si>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</si>
  <si>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</si>
  <si>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</si>
  <si>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</si>
  <si>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</si>
  <si>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</si>
  <si>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</si>
  <si>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</si>
  <si>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</si>
  <si>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</si>
  <si>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</si>
  <si>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</si>
  <si>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</si>
  <si>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</si>
  <si>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</si>
  <si>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</si>
  <si>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</si>
  <si>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</si>
  <si>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</si>
  <si>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</si>
  <si>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</si>
  <si>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</si>
  <si>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</si>
  <si>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</si>
  <si>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</si>
  <si>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</si>
  <si>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</si>
  <si>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</si>
  <si>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</si>
  <si>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</si>
  <si>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</si>
  <si>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</si>
  <si>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</si>
  <si>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</si>
  <si>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</si>
  <si>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</si>
  <si>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</si>
  <si>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</si>
  <si>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</si>
  <si>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</si>
  <si>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</si>
  <si>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</si>
  <si>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</si>
  <si>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</si>
  <si>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</si>
  <si>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</si>
  <si>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</si>
  <si>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</si>
  <si>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</si>
  <si>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</si>
  <si>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</si>
  <si>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</si>
  <si>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</si>
  <si>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</si>
  <si>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</si>
  <si>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</si>
  <si>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</si>
  <si>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</si>
  <si>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</si>
  <si>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</si>
  <si>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</si>
  <si>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</si>
  <si>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</si>
  <si>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</si>
  <si>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</si>
  <si>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</si>
  <si>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</si>
  <si>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</si>
  <si>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</si>
  <si>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</si>
  <si>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</si>
  <si>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</si>
  <si>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</si>
  <si>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</si>
  <si>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</si>
  <si>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</si>
  <si>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</si>
  <si>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</si>
  <si>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</si>
  <si>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</si>
  <si>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</si>
  <si>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</si>
  <si>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</si>
  <si>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</si>
  <si>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</si>
  <si>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</si>
  <si>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</si>
  <si>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</si>
  <si>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</si>
  <si>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</si>
  <si>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</si>
  <si>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</si>
  <si>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</si>
  <si>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</si>
  <si>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</si>
  <si>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</si>
  <si>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</si>
  <si>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</si>
  <si>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</si>
  <si>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</si>
  <si>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</si>
  <si>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</si>
  <si>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</si>
  <si>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</si>
  <si>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</si>
  <si>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</si>
  <si>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</si>
  <si>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</si>
  <si>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</si>
  <si>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</si>
  <si>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</si>
  <si>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</si>
  <si>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</si>
  <si>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</si>
  <si>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</si>
  <si>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</si>
  <si>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</si>
  <si>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</si>
  <si>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</si>
  <si>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</si>
  <si>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</si>
  <si>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</si>
  <si>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</si>
  <si>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</si>
  <si>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</si>
  <si>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</si>
  <si>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</si>
  <si>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</si>
  <si>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</si>
  <si>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</si>
  <si>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</si>
  <si>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</si>
  <si>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</si>
  <si>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</si>
  <si>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</si>
  <si>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</si>
  <si>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</si>
  <si>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</si>
  <si>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</si>
  <si>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</si>
  <si>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</si>
  <si>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</si>
  <si>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</si>
  <si>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</si>
  <si>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</si>
  <si>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</si>
  <si>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</si>
  <si>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</si>
  <si>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</si>
  <si>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</si>
  <si>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</si>
  <si>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</si>
  <si>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</si>
  <si>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</si>
  <si>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</si>
  <si>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</si>
  <si>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</si>
  <si>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</si>
  <si>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</si>
  <si>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</si>
  <si>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</si>
  <si>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</si>
  <si>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</si>
  <si>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</si>
  <si>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</si>
  <si>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</si>
  <si>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</si>
  <si>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</si>
  <si>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</si>
  <si>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</si>
  <si>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</si>
  <si>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</si>
  <si>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</si>
  <si>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</si>
  <si>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</si>
  <si>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</si>
  <si>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</si>
  <si>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</si>
  <si>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</si>
  <si>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</si>
  <si>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</si>
  <si>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</si>
  <si>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</si>
  <si>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</si>
  <si>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</si>
  <si>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</si>
  <si>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</si>
  <si>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</si>
  <si>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</si>
  <si>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</si>
  <si>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</si>
  <si>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</si>
  <si>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</si>
  <si>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</si>
  <si>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</si>
  <si>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</si>
  <si>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</si>
  <si>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</si>
  <si>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</si>
  <si>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</si>
  <si>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</si>
  <si>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</si>
  <si>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</si>
  <si>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</si>
  <si>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</si>
  <si>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</si>
  <si>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</si>
  <si>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</si>
  <si>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</si>
  <si>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</si>
  <si>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</si>
  <si>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</si>
  <si>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</si>
  <si>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</si>
  <si>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</si>
  <si>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</si>
  <si>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</si>
  <si>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</si>
  <si>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</si>
  <si>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</si>
  <si>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</si>
  <si>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</si>
  <si>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</si>
  <si>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</si>
  <si>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</si>
  <si>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</si>
  <si>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</si>
  <si>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</si>
  <si>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</si>
  <si>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</si>
  <si>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</si>
  <si>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</si>
  <si>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</si>
  <si>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</si>
  <si>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</si>
  <si>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</si>
  <si>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</si>
  <si>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</si>
  <si>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</si>
  <si>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</si>
  <si>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</si>
  <si>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</si>
  <si>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</si>
  <si>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</si>
  <si>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</si>
  <si>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</si>
  <si>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</si>
  <si>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</si>
  <si>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</si>
  <si>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</si>
  <si>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</si>
  <si>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</si>
  <si>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</si>
  <si>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</si>
  <si>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</si>
  <si>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</si>
  <si>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</si>
  <si>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</si>
  <si>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</si>
  <si>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</si>
  <si>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</si>
  <si>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</si>
  <si>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</si>
  <si>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</si>
  <si>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</si>
  <si>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</si>
  <si>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</si>
  <si>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</si>
  <si>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</si>
  <si>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</si>
  <si>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</si>
  <si>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</si>
  <si>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</si>
  <si>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</si>
  <si>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</si>
  <si>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</si>
  <si>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</si>
  <si>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</si>
  <si>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</si>
  <si>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</si>
  <si>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</si>
  <si>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</si>
  <si>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</si>
  <si>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</si>
  <si>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</si>
  <si>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</si>
  <si>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</si>
  <si>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</si>
  <si>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</si>
  <si>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</si>
  <si>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</si>
  <si>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</si>
  <si>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</si>
  <si>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</si>
  <si>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</si>
  <si>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</si>
  <si>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</si>
  <si>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</si>
  <si>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</si>
  <si>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</si>
  <si>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</si>
  <si>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</si>
  <si>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</si>
  <si>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</si>
  <si>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</si>
  <si>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</si>
  <si>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</si>
  <si>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</si>
  <si>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</si>
  <si>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</si>
  <si>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</si>
  <si>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</si>
  <si>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</si>
  <si>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</si>
  <si>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</si>
  <si>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</si>
  <si>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</si>
  <si>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</si>
  <si>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</si>
  <si>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</si>
  <si>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</si>
  <si>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</si>
  <si>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</si>
  <si>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</si>
  <si>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</si>
  <si>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</si>
  <si>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</si>
  <si>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</si>
  <si>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</si>
  <si>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</si>
  <si>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</si>
  <si>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</si>
  <si>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</si>
  <si>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</si>
  <si>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</si>
  <si>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</si>
  <si>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</si>
  <si>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</si>
  <si>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</si>
  <si>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</si>
  <si>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</si>
  <si>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</si>
  <si>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</si>
  <si>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</si>
  <si>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</si>
  <si>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</si>
  <si>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</si>
  <si>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</si>
  <si>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</si>
  <si>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</si>
  <si>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</si>
  <si>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</si>
  <si>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</si>
  <si>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</si>
  <si>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</si>
  <si>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</si>
  <si>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</si>
  <si>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</si>
  <si>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</si>
  <si>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</si>
  <si>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</si>
  <si>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</si>
  <si>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</si>
  <si>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</si>
  <si>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</si>
  <si>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</si>
  <si>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</si>
  <si>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</si>
  <si>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</si>
  <si>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</si>
  <si>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</si>
  <si>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</si>
  <si>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</si>
  <si>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</si>
  <si>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</si>
  <si>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</si>
  <si>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</si>
  <si>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</si>
  <si>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</si>
  <si>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</si>
  <si>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</si>
  <si>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</si>
  <si>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</si>
  <si>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</si>
  <si>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</si>
  <si>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</si>
  <si>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</si>
  <si>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</si>
  <si>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</si>
  <si>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</si>
  <si>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</si>
  <si>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</si>
  <si>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</si>
  <si>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</si>
  <si>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</si>
  <si>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</si>
  <si>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</si>
  <si>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</si>
  <si>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</si>
  <si>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</si>
  <si>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</si>
  <si>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</si>
  <si>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</si>
  <si>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</si>
  <si>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</si>
  <si>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</si>
  <si>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</si>
  <si>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</si>
  <si>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</si>
  <si>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</si>
  <si>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</si>
  <si>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</si>
  <si>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</si>
  <si>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</si>
  <si>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</si>
  <si>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</si>
  <si>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</si>
  <si>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</si>
  <si>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</si>
  <si>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</si>
  <si>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</si>
  <si>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</si>
  <si>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</si>
  <si>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</si>
  <si>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</si>
  <si>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</si>
  <si>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</si>
  <si>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</si>
  <si>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</si>
  <si>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</si>
  <si>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</si>
  <si>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</si>
  <si>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</si>
  <si>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</si>
  <si>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</si>
  <si>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</si>
  <si>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</si>
  <si>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</si>
  <si>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</si>
  <si>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</si>
  <si>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</si>
  <si>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</si>
  <si>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</si>
  <si>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</si>
  <si>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</si>
  <si>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</si>
  <si>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</si>
  <si>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</si>
  <si>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</si>
  <si>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</si>
  <si>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</si>
  <si>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</si>
  <si>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</si>
  <si>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</si>
  <si>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</si>
  <si>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</si>
  <si>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</si>
  <si>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</si>
  <si>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</si>
  <si>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</si>
  <si>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</si>
  <si>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</si>
  <si>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</si>
  <si>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</si>
  <si>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</si>
  <si>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</si>
  <si>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</si>
  <si>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</si>
  <si>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</si>
  <si>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</si>
  <si>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</si>
  <si>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</si>
  <si>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</si>
  <si>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</si>
  <si>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</si>
  <si>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</si>
  <si>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</si>
  <si>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</si>
  <si>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</si>
  <si>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</si>
  <si>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</si>
  <si>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</si>
  <si>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</si>
  <si>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</si>
  <si>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</si>
  <si>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</si>
  <si>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</si>
  <si>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</si>
  <si>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</si>
  <si>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</si>
  <si>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</si>
  <si>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</si>
  <si>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</si>
  <si>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</si>
  <si>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</si>
  <si>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</si>
  <si>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</si>
  <si>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</si>
  <si>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</si>
  <si>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</si>
  <si>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</si>
  <si>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</si>
  <si>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</si>
  <si>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</si>
  <si>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</si>
  <si>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</si>
  <si>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</si>
  <si>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</si>
  <si>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</si>
  <si>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</si>
  <si>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</si>
  <si>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</si>
  <si>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</si>
  <si>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</si>
  <si>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</si>
  <si>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</si>
  <si>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</si>
  <si>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</si>
  <si>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</si>
  <si>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</si>
  <si>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</si>
  <si>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</si>
  <si>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</si>
  <si>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</si>
  <si>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</si>
  <si>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</si>
  <si>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</si>
  <si>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</si>
  <si>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</si>
  <si>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</si>
  <si>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</si>
  <si>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</si>
  <si>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</si>
  <si>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</si>
  <si>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</si>
  <si>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</si>
  <si>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</si>
  <si>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</si>
  <si>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</si>
  <si>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</si>
  <si>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</si>
  <si>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</si>
  <si>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</si>
  <si>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</si>
  <si>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</si>
  <si>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</si>
  <si>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</si>
  <si>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</si>
  <si>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</si>
  <si>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</si>
  <si>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</si>
  <si>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</si>
  <si>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</si>
  <si>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</si>
  <si>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</si>
  <si>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</si>
  <si>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</si>
  <si>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</si>
  <si>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</si>
  <si>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</si>
  <si>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</si>
  <si>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</si>
  <si>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</si>
  <si>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</si>
  <si>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</si>
  <si>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</si>
  <si>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</si>
  <si>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</si>
  <si>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</si>
  <si>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</si>
  <si>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</si>
  <si>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</si>
  <si>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</si>
  <si>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</si>
  <si>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</si>
  <si>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</si>
  <si>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</si>
  <si>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</si>
  <si>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</si>
  <si>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</si>
  <si>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</si>
  <si>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</si>
  <si>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</si>
  <si>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</si>
  <si>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</si>
  <si>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</si>
  <si>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</si>
  <si>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</si>
  <si>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</si>
  <si>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</si>
  <si>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</si>
  <si>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</si>
  <si>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</si>
  <si>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</si>
  <si>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</si>
  <si>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</si>
  <si>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</si>
  <si>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</si>
  <si>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</si>
  <si>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</si>
  <si>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</si>
  <si>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</si>
  <si>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</si>
  <si>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</si>
  <si>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</si>
  <si>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</si>
  <si>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</si>
  <si>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</si>
  <si>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</si>
  <si>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</si>
  <si>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</si>
  <si>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</si>
  <si>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</si>
  <si>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</si>
  <si>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</si>
  <si>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</si>
  <si>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</si>
  <si>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</si>
  <si>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</si>
  <si>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</si>
  <si>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</si>
  <si>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</si>
  <si>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</si>
  <si>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</si>
  <si>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</si>
  <si>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</si>
  <si>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</si>
  <si>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</si>
  <si>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</si>
  <si>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</si>
  <si>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</si>
  <si>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</si>
  <si>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</si>
  <si>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</si>
  <si>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</si>
  <si>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</si>
  <si>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</si>
  <si>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</si>
  <si>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</si>
  <si>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</si>
  <si>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</si>
  <si>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</si>
  <si>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</si>
  <si>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</si>
  <si>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</si>
  <si>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</si>
  <si>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</si>
  <si>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</si>
  <si>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</si>
  <si>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</si>
  <si>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</si>
  <si>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</si>
  <si>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</si>
  <si>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</si>
  <si>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</si>
  <si>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</si>
  <si>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</si>
  <si>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</si>
  <si>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</si>
  <si>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</si>
  <si>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</si>
  <si>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</si>
  <si>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</si>
  <si>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</si>
  <si>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</si>
  <si>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</si>
  <si>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</si>
  <si>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</si>
  <si>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</si>
  <si>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</si>
  <si>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</si>
  <si>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</si>
  <si>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</si>
  <si>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</si>
  <si>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</si>
  <si>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</si>
  <si>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</si>
  <si>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</si>
  <si>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</si>
  <si>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</si>
  <si>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</si>
  <si>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</si>
  <si>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</si>
  <si>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</si>
  <si>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</si>
  <si>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</si>
  <si>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</si>
  <si>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</si>
  <si>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</si>
  <si>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</si>
  <si>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</si>
  <si>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</si>
  <si>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</si>
  <si>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</si>
  <si>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</si>
  <si>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</si>
  <si>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</si>
  <si>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</si>
  <si>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</si>
  <si>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</si>
  <si>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</si>
  <si>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</si>
  <si>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</si>
  <si>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</si>
  <si>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</si>
  <si>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</si>
  <si>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</si>
  <si>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</si>
  <si>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</si>
  <si>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</si>
  <si>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</si>
  <si>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</si>
  <si>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</si>
  <si>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</si>
  <si>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</si>
  <si>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</si>
  <si>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</si>
  <si>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</si>
  <si>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</si>
  <si>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</si>
  <si>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</si>
  <si>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</si>
  <si>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</si>
  <si>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</si>
  <si>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</si>
  <si>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</si>
  <si>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</si>
  <si>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</si>
  <si>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</si>
  <si>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</si>
  <si>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</si>
  <si>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</si>
  <si>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</si>
  <si>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</si>
  <si>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</si>
  <si>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</si>
  <si>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</si>
  <si>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</si>
  <si>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</si>
  <si>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</si>
  <si>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</si>
  <si>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</si>
  <si>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</si>
  <si>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</si>
  <si>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</si>
  <si>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</si>
  <si>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</si>
  <si>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</si>
  <si>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</si>
  <si>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</si>
  <si>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</si>
  <si>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</si>
  <si>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</si>
  <si>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</si>
  <si>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</si>
  <si>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</si>
  <si>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</si>
  <si>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</si>
  <si>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</si>
  <si>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</si>
  <si>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</si>
  <si>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</si>
  <si>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</si>
  <si>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</si>
  <si>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</si>
  <si>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</si>
  <si>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</si>
  <si>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</si>
  <si>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</si>
  <si>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</si>
  <si>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</si>
  <si>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</si>
  <si>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</si>
  <si>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</si>
  <si>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</si>
  <si>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</si>
  <si>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</si>
  <si>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</si>
  <si>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</si>
  <si>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</si>
  <si>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</si>
  <si>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</si>
  <si>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</si>
  <si>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</si>
  <si>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</si>
  <si>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</si>
  <si>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</si>
  <si>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</si>
  <si>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</si>
  <si>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</si>
  <si>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</si>
  <si>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</si>
  <si>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</si>
  <si>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</si>
  <si>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</si>
  <si>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</si>
  <si>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</si>
  <si>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</si>
  <si>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</si>
  <si>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</si>
  <si>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</si>
  <si>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</si>
  <si>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</si>
  <si>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</si>
  <si>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</si>
  <si>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</si>
  <si>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</si>
  <si>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</si>
  <si>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</si>
  <si>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</si>
  <si>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</si>
  <si>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</si>
  <si>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</si>
  <si>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</si>
  <si>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</si>
  <si>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</si>
  <si>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</si>
  <si>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</si>
  <si>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</si>
  <si>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</si>
  <si>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</si>
  <si>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</si>
  <si>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</si>
  <si>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</si>
  <si>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</si>
  <si>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</si>
  <si>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</si>
  <si>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</si>
  <si>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</si>
  <si>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</si>
  <si>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</si>
  <si>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</si>
  <si>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</si>
  <si>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</si>
  <si>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</si>
  <si>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</si>
  <si>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</si>
  <si>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</si>
  <si>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</si>
  <si>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</si>
  <si>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</si>
  <si>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</si>
  <si>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</si>
  <si>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</si>
  <si>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</si>
  <si>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</si>
  <si>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</si>
  <si>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</si>
  <si>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</si>
  <si>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</si>
  <si>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</si>
  <si>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</si>
  <si>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</si>
  <si>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</si>
  <si>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</si>
  <si>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</si>
  <si>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</si>
  <si>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</si>
  <si>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</si>
  <si>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</si>
  <si>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</si>
  <si>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</si>
  <si>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</si>
  <si>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</si>
  <si>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</si>
  <si>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</si>
  <si>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</si>
  <si>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</si>
  <si>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</si>
  <si>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</si>
  <si>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</si>
  <si>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</si>
  <si>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</si>
  <si>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</si>
  <si>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</si>
  <si>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</si>
  <si>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</si>
  <si>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</si>
  <si>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</si>
  <si>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</si>
  <si>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</si>
  <si>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</si>
  <si>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</si>
  <si>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</si>
  <si>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</si>
  <si>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</si>
  <si>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</si>
  <si>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</si>
  <si>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</si>
  <si>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</si>
  <si>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</si>
  <si>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</si>
  <si>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</si>
  <si>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</si>
  <si>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</si>
  <si>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</si>
  <si>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</si>
  <si>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</si>
  <si>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</si>
  <si>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</si>
  <si>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</si>
  <si>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</si>
  <si>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</si>
  <si>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</si>
  <si>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</si>
  <si>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</si>
  <si>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</si>
  <si>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</si>
  <si>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</si>
  <si>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</si>
  <si>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</si>
  <si>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</si>
  <si>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</si>
  <si>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</si>
  <si>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</si>
  <si>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</si>
  <si>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</si>
  <si>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</si>
  <si>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</si>
  <si>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</si>
  <si>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</si>
  <si>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</si>
  <si>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</si>
  <si>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</si>
  <si>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</si>
  <si>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</si>
  <si>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</si>
  <si>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</si>
  <si>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</si>
  <si>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</si>
  <si>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</si>
  <si>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</si>
  <si>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</si>
  <si>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</si>
  <si>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</si>
  <si>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</si>
  <si>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</si>
  <si>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</si>
  <si>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</si>
  <si>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</si>
  <si>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</si>
  <si>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</si>
  <si>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</si>
  <si>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</si>
  <si>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</si>
  <si>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</si>
  <si>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</si>
  <si>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</si>
  <si>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</si>
  <si>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</si>
  <si>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</si>
  <si>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</si>
  <si>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</si>
  <si>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</si>
  <si>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</si>
  <si>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</si>
  <si>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</si>
  <si>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</si>
  <si>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</si>
  <si>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</si>
  <si>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</si>
  <si>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</si>
  <si>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</si>
  <si>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</si>
  <si>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</si>
  <si>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</si>
  <si>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</si>
  <si>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</si>
  <si>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</si>
  <si>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</si>
  <si>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</si>
  <si>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</si>
  <si>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</si>
  <si>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</si>
  <si>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</si>
  <si>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</si>
  <si>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</si>
  <si>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</si>
  <si>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</si>
  <si>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</si>
  <si>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</si>
  <si>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</si>
  <si>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</si>
  <si>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</si>
  <si>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</si>
  <si>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</si>
  <si>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</si>
  <si>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</si>
  <si>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</si>
  <si>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</si>
  <si>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</si>
  <si>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</si>
  <si>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</si>
  <si>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</si>
  <si>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</si>
  <si>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</si>
  <si>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</si>
  <si>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</si>
  <si>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</si>
  <si>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</si>
  <si>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</si>
  <si>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</si>
  <si>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</si>
  <si>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</si>
  <si>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</si>
  <si>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</si>
  <si>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</si>
  <si>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</si>
  <si>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</si>
  <si>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</si>
  <si>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</si>
  <si>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</si>
  <si>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</si>
  <si>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</si>
  <si>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</si>
  <si>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</si>
  <si>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</si>
  <si>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</si>
  <si>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</si>
  <si>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</si>
  <si>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</si>
  <si>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</si>
  <si>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</si>
  <si>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</si>
  <si>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</si>
  <si>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</si>
  <si>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</si>
  <si>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</si>
  <si>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</si>
  <si>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</si>
  <si>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</si>
  <si>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</si>
  <si>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</si>
  <si>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</si>
  <si>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</si>
  <si>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</si>
  <si>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</si>
  <si>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</si>
  <si>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</si>
  <si>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</si>
  <si>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</si>
  <si>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</si>
  <si>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</si>
  <si>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</si>
  <si>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</si>
  <si>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</si>
  <si>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</si>
  <si>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</si>
  <si>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</si>
  <si>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</si>
  <si>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</si>
  <si>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</si>
  <si>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</si>
  <si>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</si>
  <si>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</si>
  <si>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</si>
  <si>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</si>
  <si>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</si>
  <si>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</si>
  <si>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</si>
  <si>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</si>
  <si>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</si>
  <si>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</si>
  <si>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</si>
  <si>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</si>
  <si>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</si>
  <si>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</si>
  <si>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</si>
  <si>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</si>
  <si>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</si>
  <si>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</si>
  <si>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</si>
  <si>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</si>
  <si>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</si>
  <si>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</si>
  <si>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</si>
  <si>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</si>
  <si>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</si>
  <si>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</si>
  <si>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</si>
  <si>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</si>
  <si>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</si>
  <si>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</si>
  <si>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</si>
  <si>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</si>
  <si>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</si>
  <si>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</si>
  <si>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</si>
  <si>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</si>
  <si>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</si>
  <si>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</si>
  <si>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</si>
  <si>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</si>
  <si>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</si>
  <si>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</si>
  <si>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</si>
  <si>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</si>
  <si>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</si>
  <si>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</si>
  <si>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</si>
  <si>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</si>
  <si>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</si>
  <si>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</si>
  <si>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</si>
  <si>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</si>
  <si>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</si>
  <si>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</si>
  <si>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</si>
  <si>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</si>
  <si>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</si>
  <si>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</si>
  <si>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</si>
  <si>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</si>
  <si>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</si>
  <si>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</si>
  <si>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</si>
  <si>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</si>
  <si>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</si>
  <si>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</si>
  <si>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</si>
  <si>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</si>
  <si>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</si>
  <si>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</si>
  <si>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</si>
  <si>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</si>
  <si>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</si>
  <si>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</si>
  <si>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</si>
  <si>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</si>
  <si>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</si>
  <si>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</si>
  <si>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</si>
  <si>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</si>
  <si>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</si>
  <si>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</si>
  <si>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</si>
  <si>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</si>
  <si>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</si>
  <si>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</si>
  <si>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</si>
  <si>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</si>
  <si>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</si>
  <si>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</si>
  <si>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</si>
  <si>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</si>
  <si>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</si>
  <si>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</si>
  <si>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</si>
  <si>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</si>
  <si>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</si>
  <si>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</si>
  <si>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</si>
  <si>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</si>
  <si>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</si>
  <si>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</si>
  <si>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</si>
  <si>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</si>
  <si>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</si>
  <si>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</si>
  <si>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</si>
  <si>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</si>
  <si>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</si>
  <si>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</si>
  <si>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</si>
  <si>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</si>
  <si>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</si>
  <si>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</si>
  <si>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</si>
  <si>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</si>
  <si>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</si>
  <si>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</si>
  <si>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</si>
  <si>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</si>
  <si>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</si>
  <si>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</si>
  <si>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</si>
  <si>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</si>
  <si>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</si>
  <si>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</si>
  <si>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</si>
  <si>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</si>
  <si>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</si>
  <si>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</si>
  <si>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</si>
  <si>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</si>
  <si>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</si>
  <si>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</si>
  <si>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</si>
  <si>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</si>
  <si>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</si>
  <si>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</si>
  <si>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</si>
  <si>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</si>
  <si>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</si>
  <si>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</si>
  <si>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</si>
  <si>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</si>
  <si>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</si>
  <si>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</si>
  <si>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</si>
  <si>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</si>
  <si>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</si>
  <si>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</si>
  <si>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</si>
  <si>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</si>
  <si>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</si>
  <si>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</si>
  <si>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</si>
  <si>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</si>
  <si>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</si>
  <si>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</si>
  <si>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</si>
  <si>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</si>
  <si>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</si>
  <si>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</si>
  <si>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</si>
  <si>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</si>
  <si>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</si>
  <si>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</si>
  <si>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</si>
  <si>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</si>
  <si>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</si>
  <si>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</si>
  <si>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</si>
  <si>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</si>
  <si>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</si>
  <si>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</si>
  <si>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</si>
  <si>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</si>
  <si>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</si>
  <si>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</si>
  <si>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</si>
  <si>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</si>
  <si>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</si>
  <si>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</si>
  <si>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</si>
  <si>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</si>
  <si>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</si>
  <si>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</si>
  <si>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</si>
  <si>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</si>
  <si>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</si>
  <si>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</si>
  <si>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</si>
  <si>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</si>
  <si>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</si>
  <si>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</si>
  <si>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</si>
  <si>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</si>
  <si>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</si>
  <si>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</si>
  <si>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</si>
  <si>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</si>
  <si>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</si>
  <si>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</si>
  <si>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</si>
  <si>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</si>
  <si>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</si>
  <si>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</si>
  <si>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</si>
  <si>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</si>
  <si>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</si>
  <si>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</si>
  <si>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</si>
  <si>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</si>
  <si>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</si>
  <si>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</si>
  <si>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</si>
  <si>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</si>
  <si>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</si>
  <si>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</si>
  <si>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</si>
  <si>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</si>
  <si>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</si>
  <si>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</si>
  <si>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</si>
  <si>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</si>
  <si>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</si>
  <si>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</si>
  <si>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</si>
  <si>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</si>
  <si>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</si>
  <si>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</si>
  <si>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</si>
  <si>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</si>
  <si>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</si>
  <si>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</si>
  <si>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</si>
  <si>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</si>
  <si>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</si>
  <si>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</si>
  <si>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</si>
  <si>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</si>
  <si>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</si>
  <si>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</si>
  <si>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</si>
  <si>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</si>
  <si>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</si>
  <si>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</si>
  <si>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</si>
  <si>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</si>
  <si>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</si>
  <si>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</si>
  <si>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</si>
  <si>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</si>
  <si>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</si>
  <si>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</si>
  <si>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</si>
  <si>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</si>
  <si>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</si>
  <si>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</si>
  <si>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</si>
  <si>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</si>
  <si>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</si>
  <si>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</si>
  <si>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</si>
  <si>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</si>
  <si>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</si>
  <si>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</si>
  <si>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</si>
  <si>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</si>
  <si>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</si>
  <si>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</si>
  <si>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</si>
  <si>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</si>
  <si>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</si>
  <si>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</si>
  <si>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</si>
  <si>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</si>
  <si>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</si>
  <si>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</si>
  <si>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</si>
  <si>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</si>
  <si>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</si>
  <si>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</si>
  <si>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</si>
  <si>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</si>
  <si>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</si>
  <si>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</si>
  <si>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</si>
  <si>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</si>
  <si>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</si>
  <si>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</si>
  <si>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</si>
  <si>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</si>
  <si>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</si>
  <si>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</si>
  <si>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</si>
  <si>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</si>
  <si>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</si>
  <si>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</si>
  <si>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</si>
  <si>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</si>
  <si>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</si>
  <si>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</si>
  <si>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</si>
  <si>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</si>
  <si>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</si>
  <si>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</si>
  <si>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</si>
  <si>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</si>
  <si>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</si>
  <si>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</si>
  <si>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</si>
  <si>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</si>
  <si>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</si>
  <si>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</si>
  <si>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</si>
  <si>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</si>
  <si>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</si>
  <si>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</si>
  <si>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</si>
  <si>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</si>
  <si>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</si>
  <si>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</si>
  <si>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</si>
  <si>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</si>
  <si>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</si>
  <si>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</si>
  <si>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</si>
  <si>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</si>
  <si>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</si>
  <si>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</si>
  <si>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</si>
  <si>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</si>
  <si>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</si>
  <si>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</si>
  <si>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</si>
  <si>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</si>
  <si>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</si>
  <si>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</si>
  <si>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</si>
  <si>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</si>
  <si>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</si>
  <si>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</si>
  <si>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</si>
  <si>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</si>
  <si>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</si>
  <si>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</si>
  <si>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</si>
  <si>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</si>
  <si>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</si>
  <si>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</si>
  <si>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</si>
  <si>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</si>
  <si>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</si>
  <si>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</si>
  <si>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</si>
  <si>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</si>
  <si>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</si>
  <si>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</si>
  <si>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</si>
  <si>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</si>
  <si>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</si>
  <si>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</si>
  <si>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</si>
  <si>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</si>
  <si>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</si>
  <si>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</si>
  <si>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</si>
  <si>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</si>
  <si>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</si>
  <si>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</si>
  <si>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</si>
  <si>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</si>
  <si>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</si>
  <si>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</si>
  <si>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</si>
  <si>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</si>
  <si>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</si>
  <si>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</si>
  <si>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</si>
  <si>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</si>
  <si>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</si>
  <si>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</si>
  <si>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</si>
  <si>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</si>
  <si>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</si>
  <si>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</si>
  <si>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</si>
  <si>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</si>
  <si>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</si>
  <si>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</si>
  <si>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</si>
  <si>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</si>
  <si>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</si>
  <si>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</si>
  <si>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</si>
  <si>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</si>
  <si>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</si>
  <si>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</si>
  <si>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</si>
  <si>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</si>
  <si>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</si>
  <si>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</si>
  <si>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</si>
  <si>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</si>
  <si>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</si>
  <si>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</si>
  <si>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</si>
  <si>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</si>
  <si>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</si>
  <si>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</si>
  <si>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</si>
  <si>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</si>
  <si>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</si>
  <si>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</si>
  <si>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</si>
  <si>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</si>
  <si>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</si>
  <si>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</si>
  <si>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</si>
  <si>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</si>
  <si>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</si>
  <si>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</si>
  <si>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</si>
  <si>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</si>
  <si>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</si>
  <si>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</si>
  <si>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</si>
  <si>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</si>
  <si>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</si>
  <si>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</si>
  <si>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</si>
  <si>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</si>
  <si>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</si>
  <si>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</si>
  <si>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</si>
  <si>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</si>
  <si>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</si>
  <si>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</si>
  <si>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</si>
  <si>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</si>
  <si>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</si>
  <si>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</si>
  <si>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</si>
  <si>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</si>
  <si>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</si>
  <si>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</si>
  <si>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</si>
  <si>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</si>
  <si>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</si>
  <si>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</si>
  <si>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</si>
  <si>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</si>
  <si>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</si>
  <si>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</si>
  <si>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</si>
  <si>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</si>
  <si>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</si>
  <si>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</si>
  <si>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</si>
  <si>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</si>
  <si>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</si>
  <si>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</si>
  <si>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</si>
  <si>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</si>
  <si>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</si>
  <si>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</si>
  <si>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</si>
  <si>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</si>
  <si>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</si>
  <si>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</si>
  <si>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</si>
  <si>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</si>
  <si>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</si>
  <si>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</si>
  <si>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</si>
  <si>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</si>
  <si>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</si>
  <si>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</si>
  <si>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</si>
  <si>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</si>
  <si>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</si>
  <si>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</si>
  <si>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</si>
  <si>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</si>
  <si>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</si>
  <si>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</si>
  <si>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</si>
  <si>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</si>
  <si>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</si>
  <si>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</si>
  <si>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</si>
  <si>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</si>
  <si>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</si>
  <si>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</si>
  <si>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</si>
  <si>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</si>
  <si>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</si>
  <si>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</si>
  <si>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</si>
  <si>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</si>
  <si>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</si>
  <si>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</si>
  <si>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</si>
  <si>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</si>
  <si>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</si>
  <si>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</si>
  <si>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</si>
  <si>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</si>
  <si>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</si>
  <si>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</si>
  <si>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</si>
  <si>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</si>
  <si>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</si>
  <si>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</si>
  <si>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</si>
  <si>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</si>
  <si>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</si>
  <si>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</si>
  <si>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</si>
  <si>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</si>
  <si>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</si>
  <si>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</si>
  <si>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</si>
  <si>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</si>
  <si>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</si>
  <si>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</si>
  <si>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</si>
  <si>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</si>
  <si>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</si>
  <si>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</si>
  <si>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</si>
  <si>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</si>
  <si>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</si>
  <si>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</si>
  <si>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</si>
  <si>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</si>
  <si>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</si>
  <si>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</si>
  <si>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</si>
  <si>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</si>
  <si>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</si>
  <si>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</si>
  <si>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</si>
  <si>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</si>
  <si>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</si>
  <si>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</si>
  <si>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</si>
  <si>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</si>
  <si>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</si>
  <si>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</si>
  <si>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</si>
  <si>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</si>
  <si>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</si>
  <si>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</si>
  <si>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</si>
  <si>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</si>
  <si>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</si>
  <si>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</si>
  <si>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</si>
  <si>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</si>
  <si>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</si>
  <si>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</si>
  <si>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</si>
  <si>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</si>
  <si>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</si>
  <si>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</si>
  <si>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</si>
  <si>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</si>
  <si>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</si>
  <si>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</si>
  <si>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</si>
  <si>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</si>
  <si>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</si>
  <si>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</si>
  <si>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</si>
  <si>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</si>
  <si>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</si>
  <si>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</si>
  <si>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</si>
  <si>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</si>
  <si>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</si>
  <si>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</si>
  <si>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</si>
  <si>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</si>
  <si>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</si>
  <si>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</si>
  <si>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</si>
  <si>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</si>
  <si>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</si>
  <si>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</si>
  <si>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</si>
  <si>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</si>
  <si>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</si>
  <si>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</si>
  <si>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</si>
  <si>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</si>
  <si>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</si>
  <si>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</si>
  <si>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</si>
  <si>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</si>
  <si>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</si>
  <si>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</si>
  <si>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</si>
  <si>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</si>
  <si>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</si>
  <si>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</si>
  <si>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</si>
  <si>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</si>
  <si>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</si>
  <si>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</si>
  <si>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</si>
  <si>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</si>
  <si>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</si>
  <si>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</si>
  <si>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</si>
  <si>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</si>
  <si>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</si>
  <si>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</si>
  <si>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</si>
  <si>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</si>
  <si>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</si>
  <si>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</si>
  <si>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</si>
  <si>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</si>
  <si>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</si>
  <si>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</si>
  <si>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</si>
  <si>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</si>
  <si>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</si>
  <si>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</si>
  <si>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</si>
  <si>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</si>
  <si>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</si>
  <si>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</si>
  <si>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</si>
  <si>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</si>
  <si>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</si>
  <si>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</si>
  <si>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</si>
  <si>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</si>
  <si>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</si>
  <si>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</si>
  <si>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</si>
  <si>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</si>
  <si>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</si>
  <si>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</si>
  <si>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</si>
  <si>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</si>
  <si>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</si>
  <si>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</si>
  <si>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</si>
  <si>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</si>
  <si>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</si>
  <si>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</si>
  <si>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</si>
  <si>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</si>
  <si>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</si>
  <si>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</si>
  <si>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</si>
  <si>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</si>
  <si>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</si>
  <si>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</si>
  <si>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</si>
  <si>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</si>
  <si>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</si>
  <si>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</si>
  <si>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</si>
  <si>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</si>
  <si>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</si>
  <si>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</si>
  <si>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</si>
  <si>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</si>
  <si>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</si>
  <si>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</si>
  <si>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</si>
  <si>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</si>
  <si>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</si>
  <si>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</si>
  <si>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</si>
  <si>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</si>
  <si>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</si>
  <si>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</si>
  <si>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</si>
  <si>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</si>
  <si>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</si>
  <si>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</si>
  <si>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</si>
  <si>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</si>
  <si>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</si>
  <si>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</si>
  <si>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</si>
  <si>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</si>
  <si>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</si>
  <si>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</si>
  <si>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</si>
  <si>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</si>
  <si>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</si>
  <si>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</si>
  <si>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</si>
  <si>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</si>
  <si>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</si>
  <si>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</si>
  <si>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</si>
  <si>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</si>
  <si>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</si>
  <si>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</si>
  <si>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</si>
  <si>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</si>
  <si>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</si>
  <si>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</si>
  <si>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</si>
  <si>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</si>
  <si>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</si>
  <si>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</si>
  <si>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</si>
  <si>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</si>
  <si>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</si>
  <si>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</si>
  <si>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</si>
  <si>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</si>
  <si>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</si>
  <si>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</si>
  <si>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</si>
  <si>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</si>
  <si>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</si>
  <si>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</si>
  <si>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</si>
  <si>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</si>
  <si>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</si>
  <si>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</si>
  <si>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</si>
  <si>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</si>
  <si>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</si>
  <si>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</si>
  <si>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</si>
  <si>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</si>
  <si>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</si>
  <si>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</si>
  <si>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</si>
  <si>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</si>
  <si>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</si>
  <si>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</si>
  <si>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</si>
  <si>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</si>
  <si>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</si>
  <si>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</si>
  <si>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</si>
  <si>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</si>
  <si>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</si>
  <si>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</si>
  <si>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</si>
  <si>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</si>
  <si>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</si>
  <si>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</si>
  <si>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</si>
  <si>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</si>
  <si>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</si>
  <si>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</si>
  <si>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</si>
  <si>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</si>
  <si>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</si>
  <si>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</si>
  <si>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</si>
  <si>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</si>
  <si>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</si>
  <si>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</si>
  <si>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</si>
  <si>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</si>
  <si>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</si>
  <si>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</si>
  <si>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</si>
  <si>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</si>
  <si>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</si>
  <si>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</si>
  <si>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</si>
  <si>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</si>
  <si>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</si>
  <si>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</si>
  <si>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</si>
  <si>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</si>
  <si>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</si>
  <si>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</si>
  <si>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</si>
  <si>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</si>
  <si>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</si>
  <si>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</si>
  <si>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</si>
  <si>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</si>
  <si>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</si>
  <si>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</si>
  <si>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</si>
  <si>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</si>
  <si>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</si>
  <si>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</si>
  <si>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</si>
  <si>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</si>
  <si>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</si>
  <si>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</si>
  <si>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</si>
  <si>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</si>
  <si>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</si>
  <si>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</si>
  <si>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</si>
  <si>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</si>
  <si>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</si>
  <si>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</si>
  <si>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</si>
  <si>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</si>
  <si>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</si>
  <si>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</si>
  <si>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</si>
  <si>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</si>
  <si>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</si>
  <si>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</si>
  <si>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</si>
  <si>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</si>
  <si>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</si>
  <si>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</si>
  <si>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</si>
  <si>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</si>
  <si>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</si>
  <si>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</si>
  <si>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</si>
  <si>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</si>
  <si>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</si>
  <si>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</si>
  <si>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</si>
  <si>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</si>
  <si>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</si>
  <si>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</si>
  <si>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</si>
  <si>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</si>
  <si>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</si>
  <si>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</si>
  <si>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</si>
  <si>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</si>
  <si>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</si>
  <si>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</si>
  <si>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</si>
  <si>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</si>
  <si>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</si>
  <si>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</si>
  <si>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</si>
  <si>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</si>
  <si>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</si>
  <si>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</si>
  <si>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</si>
  <si>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</si>
  <si>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</si>
  <si>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</si>
  <si>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</si>
  <si>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</si>
  <si>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</si>
  <si>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</si>
  <si>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</si>
  <si>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</si>
  <si>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</si>
  <si>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</si>
  <si>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</si>
  <si>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</si>
  <si>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</si>
  <si>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</si>
  <si>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</si>
  <si>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</si>
  <si>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</si>
  <si>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</si>
  <si>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</si>
  <si>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</si>
  <si>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</si>
  <si>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</si>
  <si>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</si>
  <si>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</si>
  <si>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</si>
  <si>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</si>
  <si>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</si>
  <si>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</si>
  <si>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</si>
  <si>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</si>
  <si>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</si>
  <si>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</si>
  <si>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</si>
  <si>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</si>
  <si>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</si>
  <si>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</si>
  <si>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</si>
  <si>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</si>
  <si>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</si>
  <si>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</si>
  <si>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</si>
  <si>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</si>
  <si>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</si>
  <si>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</si>
  <si>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</si>
  <si>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</si>
  <si>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</si>
  <si>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</si>
  <si>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</si>
  <si>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</si>
  <si>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</si>
  <si>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</si>
  <si>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</si>
  <si>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</si>
  <si>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</si>
  <si>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</si>
  <si>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</si>
  <si>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</si>
  <si>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</si>
  <si>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</si>
  <si>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</si>
  <si>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</si>
  <si>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</si>
  <si>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</si>
  <si>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</si>
  <si>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</si>
  <si>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</si>
  <si>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</si>
  <si>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</si>
  <si>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</si>
  <si>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</si>
  <si>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</si>
  <si>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</si>
  <si>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</si>
  <si>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</si>
  <si>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</si>
  <si>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</si>
  <si>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</si>
  <si>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</si>
  <si>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</si>
  <si>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</si>
  <si>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</si>
  <si>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</si>
  <si>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</si>
  <si>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</si>
  <si>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</si>
  <si>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</si>
  <si>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</si>
  <si>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</si>
  <si>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</si>
  <si>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</si>
  <si>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</si>
  <si>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</si>
  <si>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</si>
  <si>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</si>
  <si>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</si>
  <si>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</si>
  <si>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</si>
  <si>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</si>
  <si>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</si>
  <si>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</si>
  <si>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</si>
  <si>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</si>
  <si>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</si>
  <si>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</si>
  <si>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</si>
  <si>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</si>
  <si>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</si>
  <si>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</si>
  <si>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</si>
  <si>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</si>
  <si>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</si>
  <si>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</si>
  <si>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</si>
  <si>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</si>
  <si>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</si>
  <si>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</si>
  <si>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</si>
  <si>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</si>
  <si>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</si>
  <si>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</si>
  <si>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</si>
  <si>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</si>
  <si>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</si>
  <si>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</si>
  <si>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</si>
  <si>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</si>
  <si>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</si>
  <si>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</si>
  <si>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</si>
  <si>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</si>
  <si>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</si>
  <si>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</si>
  <si>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</si>
  <si>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</si>
  <si>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</si>
  <si>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</si>
  <si>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</si>
  <si>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</si>
  <si>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</si>
  <si>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</si>
  <si>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</si>
  <si>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</si>
  <si>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</si>
  <si>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</si>
  <si>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</si>
  <si>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</si>
  <si>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</si>
  <si>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</si>
  <si>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</si>
  <si>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</si>
  <si>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</si>
  <si>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</si>
  <si>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</si>
  <si>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</si>
  <si>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</si>
  <si>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</si>
  <si>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</si>
  <si>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</si>
  <si>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</si>
  <si>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</si>
  <si>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</si>
  <si>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</si>
  <si>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</si>
  <si>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</si>
  <si>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</si>
  <si>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</si>
  <si>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</si>
  <si>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</si>
  <si>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</si>
  <si>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</si>
  <si>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</si>
  <si>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</si>
  <si>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</si>
  <si>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</si>
  <si>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</si>
  <si>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</si>
  <si>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</si>
  <si>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</si>
  <si>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</si>
  <si>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</si>
  <si>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</si>
  <si>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</si>
  <si>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</si>
  <si>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</si>
  <si>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</si>
  <si>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</si>
  <si>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</si>
  <si>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</si>
  <si>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</si>
  <si>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</si>
  <si>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</si>
  <si>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</si>
  <si>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</si>
  <si>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</si>
  <si>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</si>
  <si>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</si>
  <si>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</si>
  <si>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</si>
  <si>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</si>
  <si>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</si>
  <si>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</si>
  <si>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</si>
  <si>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</si>
  <si>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</si>
  <si>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</si>
  <si>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</si>
  <si>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</si>
  <si>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</si>
  <si>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</si>
  <si>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</si>
  <si>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</si>
  <si>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</si>
  <si>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</si>
  <si>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</si>
  <si>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</si>
  <si>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</si>
  <si>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</si>
  <si>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</si>
  <si>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</si>
  <si>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</si>
  <si>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</si>
  <si>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</si>
  <si>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</si>
  <si>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</si>
  <si>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</si>
  <si>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</si>
  <si>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</si>
  <si>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</si>
  <si>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</si>
  <si>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</si>
  <si>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</si>
  <si>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</si>
  <si>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</si>
  <si>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</si>
  <si>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</si>
  <si>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</si>
  <si>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</si>
  <si>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</si>
  <si>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</si>
  <si>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</si>
  <si>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</si>
  <si>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</si>
  <si>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</si>
  <si>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</si>
  <si>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</si>
  <si>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</si>
  <si>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</si>
  <si>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</si>
  <si>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</si>
  <si>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</si>
  <si>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</si>
  <si>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</si>
  <si>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</si>
  <si>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</si>
  <si>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</si>
  <si>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</si>
  <si>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</si>
  <si>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</si>
  <si>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</si>
  <si>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</si>
  <si>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</si>
  <si>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</si>
  <si>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</si>
  <si>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</si>
  <si>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</si>
  <si>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</si>
  <si>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</si>
  <si>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</si>
  <si>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</si>
  <si>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</si>
  <si>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</si>
  <si>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</si>
  <si>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</si>
  <si>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</si>
  <si>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</si>
  <si>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</si>
  <si>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</si>
  <si>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</si>
  <si>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</si>
  <si>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</si>
  <si>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</si>
  <si>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</si>
  <si>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</si>
  <si>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</si>
  <si>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</si>
  <si>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</si>
  <si>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</si>
  <si>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</si>
  <si>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</si>
  <si>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</si>
  <si>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</si>
  <si>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</si>
  <si>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</si>
  <si>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</si>
  <si>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</si>
  <si>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</si>
  <si>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</si>
  <si>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</si>
  <si>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</si>
  <si>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</si>
  <si>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</si>
  <si>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</si>
  <si>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</si>
  <si>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</si>
  <si>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</si>
  <si>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</si>
  <si>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</si>
  <si>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</si>
  <si>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</si>
  <si>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</si>
  <si>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</si>
  <si>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</si>
  <si>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</si>
  <si>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</si>
  <si>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</si>
  <si>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</si>
  <si>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</si>
  <si>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</si>
  <si>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</si>
  <si>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</si>
  <si>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</si>
  <si>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</si>
  <si>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</si>
  <si>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</si>
  <si>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</si>
  <si>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</si>
  <si>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</si>
  <si>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</si>
  <si>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</si>
  <si>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</si>
  <si>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</si>
  <si>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</si>
  <si>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</si>
  <si>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</si>
  <si>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</si>
  <si>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</si>
  <si>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</si>
  <si>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</si>
  <si>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</si>
  <si>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</si>
  <si>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</si>
  <si>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</si>
  <si>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</si>
  <si>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</si>
  <si>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</si>
  <si>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</si>
  <si>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</si>
  <si>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</si>
  <si>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</si>
  <si>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</si>
  <si>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</si>
  <si>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</si>
  <si>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</si>
  <si>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</si>
  <si>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</si>
  <si>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</si>
  <si>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</si>
  <si>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</si>
  <si>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</si>
  <si>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</si>
  <si>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</si>
  <si>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</si>
  <si>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</si>
  <si>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</si>
  <si>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</si>
  <si>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</si>
  <si>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</si>
  <si>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</si>
  <si>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</si>
  <si>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</si>
  <si>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</si>
  <si>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</si>
  <si>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</si>
  <si>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</si>
  <si>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</si>
  <si>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</si>
  <si>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</si>
  <si>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</si>
  <si>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</si>
  <si>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</si>
  <si>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</si>
  <si>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</si>
  <si>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</si>
  <si>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</si>
  <si>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</si>
  <si>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</si>
  <si>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</si>
  <si>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</si>
  <si>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</si>
  <si>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</si>
  <si>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</si>
  <si>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</si>
  <si>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</si>
  <si>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</si>
  <si>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</si>
  <si>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</si>
  <si>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</si>
  <si>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</si>
  <si>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</si>
  <si>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</si>
  <si>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</si>
  <si>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</si>
  <si>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</si>
  <si>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</si>
  <si>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</si>
  <si>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</si>
  <si>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</si>
  <si>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</si>
  <si>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</si>
  <si>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</si>
  <si>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</si>
  <si>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</si>
  <si>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</si>
  <si>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</si>
  <si>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</si>
  <si>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</si>
  <si>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</si>
  <si>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</si>
  <si>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</si>
  <si>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</si>
  <si>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</si>
  <si>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</si>
  <si>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</si>
  <si>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</si>
  <si>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</si>
  <si>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</si>
  <si>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</si>
  <si>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</si>
  <si>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</si>
  <si>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</si>
  <si>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</si>
  <si>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</si>
  <si>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</si>
  <si>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</si>
  <si>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</si>
  <si>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</si>
  <si>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</si>
  <si>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</si>
  <si>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</si>
  <si>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</si>
  <si>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</si>
  <si>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</si>
  <si>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</si>
  <si>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</si>
  <si>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</si>
  <si>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</si>
  <si>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</si>
  <si>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</si>
  <si>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</si>
  <si>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</si>
  <si>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</si>
  <si>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</si>
  <si>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</si>
  <si>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</si>
  <si>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</si>
  <si>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</si>
  <si>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</si>
  <si>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</si>
  <si>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</si>
  <si>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</si>
  <si>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</si>
  <si>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</si>
  <si>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</si>
  <si>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</si>
  <si>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</si>
  <si>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</si>
  <si>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</si>
  <si>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</si>
  <si>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</si>
  <si>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</si>
  <si>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</si>
  <si>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</si>
  <si>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</si>
  <si>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</si>
  <si>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</si>
  <si>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</si>
  <si>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</si>
  <si>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</si>
  <si>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</si>
  <si>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</si>
  <si>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</si>
  <si>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</si>
  <si>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</si>
  <si>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</si>
  <si>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</si>
  <si>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</si>
  <si>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</si>
  <si>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</si>
  <si>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</si>
  <si>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</si>
  <si>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</si>
  <si>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</si>
  <si>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</si>
  <si>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</si>
  <si>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</si>
  <si>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</si>
  <si>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</si>
  <si>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</si>
  <si>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</si>
  <si>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</si>
  <si>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</si>
  <si>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</si>
  <si>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</si>
  <si>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</si>
  <si>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</si>
  <si>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</si>
  <si>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</si>
  <si>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</si>
  <si>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</si>
  <si>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</si>
  <si>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</si>
  <si>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</si>
  <si>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</si>
  <si>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</si>
  <si>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</si>
  <si>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</si>
  <si>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</si>
  <si>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</si>
  <si>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</si>
  <si>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</si>
  <si>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</si>
  <si>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</si>
  <si>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</si>
  <si>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</si>
  <si>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</si>
  <si>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</si>
  <si>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</si>
  <si>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</si>
  <si>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</si>
  <si>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</si>
  <si>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</si>
  <si>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</si>
  <si>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</si>
  <si>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</si>
  <si>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</si>
  <si>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</si>
  <si>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</si>
  <si>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</si>
  <si>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</si>
  <si>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</si>
  <si>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</si>
  <si>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</si>
  <si>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</si>
  <si>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</si>
  <si>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</si>
  <si>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</si>
  <si>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</si>
  <si>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</si>
  <si>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</si>
  <si>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</si>
  <si>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</si>
  <si>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</si>
  <si>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</si>
  <si>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</si>
  <si>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</si>
  <si>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</si>
  <si>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</si>
  <si>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</si>
  <si>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</si>
  <si>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</si>
  <si>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</si>
  <si>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</si>
  <si>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</si>
  <si>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</si>
  <si>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</si>
  <si>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</si>
  <si>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</si>
  <si>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</si>
  <si>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</si>
  <si>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</si>
  <si>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</si>
  <si>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</si>
  <si>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</si>
  <si>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</si>
  <si>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</si>
  <si>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</si>
  <si>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</si>
  <si>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</si>
  <si>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</si>
  <si>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</si>
  <si>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</si>
  <si>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</si>
  <si>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</si>
  <si>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</si>
  <si>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</si>
  <si>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</si>
  <si>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</si>
  <si>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</si>
  <si>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</si>
  <si>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</si>
  <si>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</si>
  <si>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</si>
  <si>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</si>
  <si>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</si>
  <si>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</si>
  <si>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</si>
  <si>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</si>
  <si>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</si>
  <si>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</si>
  <si>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</si>
  <si>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</si>
  <si>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</si>
  <si>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</si>
  <si>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</si>
  <si>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</si>
  <si>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</si>
  <si>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</si>
  <si>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</si>
  <si>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</si>
  <si>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</si>
  <si>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</si>
  <si>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</si>
  <si>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</si>
  <si>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</si>
  <si>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</si>
  <si>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</si>
  <si>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</si>
  <si>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</si>
  <si>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</si>
  <si>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</si>
  <si>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</si>
  <si>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</si>
  <si>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</si>
  <si>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</si>
  <si>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</si>
  <si>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</si>
  <si>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</si>
  <si>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</si>
  <si>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</si>
  <si>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</si>
  <si>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</si>
  <si>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</si>
  <si>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</si>
  <si>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</si>
  <si>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</si>
  <si>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</si>
  <si>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</si>
  <si>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</si>
  <si>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</si>
  <si>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</si>
  <si>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</si>
  <si>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</si>
  <si>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</si>
  <si>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</si>
  <si>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</si>
  <si>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</si>
  <si>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</si>
  <si>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</si>
  <si>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</si>
  <si>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</si>
  <si>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</si>
  <si>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</si>
  <si>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</si>
  <si>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</si>
  <si>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</si>
  <si>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</si>
  <si>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</si>
  <si>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</si>
  <si>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</si>
  <si>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</si>
  <si>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</si>
  <si>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</si>
  <si>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</si>
  <si>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</si>
  <si>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</si>
  <si>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</si>
  <si>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</si>
  <si>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</si>
  <si>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</si>
  <si>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</si>
  <si>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</si>
  <si>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</si>
  <si>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</si>
  <si>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</si>
  <si>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</si>
  <si>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</si>
  <si>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</si>
  <si>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</si>
  <si>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</si>
  <si>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</si>
  <si>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</si>
  <si>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</si>
  <si>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</si>
  <si>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</si>
  <si>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</si>
  <si>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</si>
  <si>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</si>
  <si>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</si>
  <si>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</si>
  <si>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</si>
  <si>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</si>
  <si>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</si>
  <si>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</si>
  <si>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</si>
  <si>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</si>
  <si>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</si>
  <si>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</si>
  <si>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</si>
  <si>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</si>
  <si>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</si>
  <si>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</si>
  <si>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</si>
  <si>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</si>
  <si>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</si>
  <si>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</si>
  <si>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</si>
  <si>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</si>
  <si>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</si>
  <si>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</si>
  <si>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</si>
  <si>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</si>
  <si>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</si>
  <si>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</si>
  <si>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</si>
  <si>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</si>
  <si>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</si>
  <si>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</si>
  <si>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</si>
  <si>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</si>
  <si>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</si>
  <si>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</si>
  <si>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</si>
  <si>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</si>
  <si>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</si>
  <si>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</si>
  <si>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</si>
  <si>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</si>
  <si>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</si>
  <si>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</si>
  <si>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</si>
  <si>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</si>
  <si>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</si>
  <si>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</si>
  <si>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</si>
  <si>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</si>
  <si>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</si>
  <si>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</si>
  <si>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</si>
  <si>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</si>
  <si>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</si>
  <si>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</si>
  <si>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</si>
  <si>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</si>
  <si>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</si>
  <si>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</si>
  <si>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</si>
  <si>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</si>
  <si>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</si>
  <si>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</si>
  <si>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</si>
  <si>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</si>
  <si>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</si>
  <si>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</si>
  <si>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</si>
  <si>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</si>
  <si>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</si>
  <si>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</si>
  <si>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</si>
  <si>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</si>
  <si>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</si>
  <si>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</si>
  <si>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</si>
  <si>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</si>
  <si>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</si>
  <si>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</si>
  <si>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</si>
  <si>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</si>
  <si>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</si>
  <si>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</si>
  <si>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</si>
  <si>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</si>
  <si>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</si>
  <si>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</si>
  <si>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</si>
  <si>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</si>
  <si>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</si>
  <si>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</si>
  <si>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</si>
  <si>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</si>
  <si>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</si>
  <si>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</si>
  <si>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</si>
  <si>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</si>
  <si>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</si>
  <si>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</si>
  <si>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</si>
  <si>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</si>
  <si>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</si>
  <si>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</si>
  <si>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</si>
  <si>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</si>
  <si>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</si>
  <si>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</si>
  <si>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</si>
  <si>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</si>
  <si>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</si>
  <si>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</si>
  <si>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</si>
  <si>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</si>
  <si>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</si>
  <si>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</si>
  <si>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</si>
  <si>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</si>
  <si>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</si>
  <si>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</si>
  <si>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</si>
  <si>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</si>
  <si>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</si>
  <si>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</si>
  <si>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</si>
  <si>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</si>
  <si>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</si>
  <si>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</si>
  <si>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</si>
  <si>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</si>
  <si>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</si>
  <si>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</si>
  <si>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</si>
  <si>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</si>
  <si>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</si>
  <si>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</si>
  <si>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</si>
  <si>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</si>
  <si>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</si>
  <si>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</si>
  <si>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</si>
  <si>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</si>
  <si>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</si>
  <si>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</si>
  <si>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</si>
  <si>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</si>
  <si>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</si>
  <si>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</si>
  <si>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</si>
  <si>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</si>
  <si>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</si>
  <si>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</si>
  <si>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</si>
  <si>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</si>
  <si>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</si>
  <si>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</si>
  <si>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</si>
  <si>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</si>
  <si>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</si>
  <si>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</si>
  <si>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</si>
  <si>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</si>
  <si>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</si>
  <si>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</si>
  <si>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</si>
  <si>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</si>
  <si>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</si>
  <si>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</si>
  <si>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</si>
  <si>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</si>
  <si>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</si>
  <si>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</si>
  <si>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</si>
  <si>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</si>
  <si>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</si>
  <si>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</si>
  <si>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</si>
  <si>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</si>
  <si>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</si>
  <si>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</si>
  <si>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</si>
  <si>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</si>
  <si>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</si>
  <si>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</si>
  <si>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</si>
  <si>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</si>
  <si>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</si>
  <si>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</si>
  <si>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</si>
  <si>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</si>
  <si>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</si>
  <si>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</si>
  <si>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</si>
  <si>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</si>
  <si>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</si>
  <si>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</si>
  <si>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</si>
  <si>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</si>
  <si>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</si>
  <si>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</si>
  <si>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</si>
  <si>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</si>
  <si>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</si>
  <si>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</si>
  <si>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</si>
  <si>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</si>
  <si>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</si>
  <si>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</si>
  <si>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</si>
  <si>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</si>
  <si>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</si>
  <si>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</si>
  <si>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</si>
  <si>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</si>
  <si>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</si>
  <si>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</si>
  <si>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</si>
  <si>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</si>
  <si>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</si>
  <si>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</si>
  <si>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</si>
  <si>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</si>
  <si>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</si>
  <si>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</si>
  <si>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</si>
  <si>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</si>
  <si>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</si>
  <si>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</si>
  <si>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</si>
  <si>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</si>
  <si>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</si>
  <si>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</si>
  <si>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</si>
  <si>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</si>
  <si>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</si>
  <si>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</si>
  <si>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</si>
  <si>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</si>
  <si>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</si>
  <si>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</si>
  <si>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</si>
  <si>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</si>
  <si>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</si>
  <si>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</si>
  <si>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</si>
  <si>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</si>
  <si>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</si>
  <si>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</si>
  <si>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</si>
  <si>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</si>
  <si>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</si>
  <si>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</si>
  <si>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</si>
  <si>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</si>
  <si>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</si>
  <si>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</si>
  <si>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</si>
  <si>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</si>
  <si>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</si>
  <si>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</si>
  <si>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</si>
  <si>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</si>
  <si>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</si>
  <si>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</si>
  <si>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</si>
  <si>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</si>
  <si>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</si>
  <si>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</si>
  <si>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</si>
  <si>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</si>
  <si>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</si>
  <si>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</si>
  <si>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</si>
  <si>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</si>
  <si>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</si>
  <si>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</si>
  <si>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</si>
  <si>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</si>
  <si>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</si>
  <si>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</si>
  <si>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</si>
  <si>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</si>
  <si>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</si>
  <si>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</si>
  <si>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</si>
  <si>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</si>
  <si>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</si>
  <si>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</si>
  <si>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</si>
  <si>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</si>
  <si>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</si>
  <si>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</si>
  <si>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</si>
  <si>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</si>
  <si>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</si>
  <si>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</si>
  <si>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</si>
  <si>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</si>
  <si>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</si>
  <si>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</si>
  <si>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</si>
  <si>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</si>
  <si>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</si>
  <si>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</si>
  <si>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</si>
  <si>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</si>
  <si>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</si>
  <si>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</si>
  <si>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</si>
  <si>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</si>
  <si>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</si>
  <si>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</si>
  <si>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</si>
  <si>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</si>
  <si>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</si>
  <si>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</si>
  <si>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</si>
  <si>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</si>
  <si>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</si>
  <si>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</si>
  <si>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</si>
  <si>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</si>
  <si>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</si>
  <si>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</si>
  <si>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</si>
  <si>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</si>
  <si>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</si>
  <si>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</si>
  <si>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</si>
  <si>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</si>
  <si>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</si>
  <si>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</si>
  <si>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</si>
  <si>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</si>
  <si>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</si>
  <si>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</si>
  <si>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</si>
  <si>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</si>
  <si>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</si>
  <si>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</si>
  <si>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</si>
  <si>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</si>
  <si>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</si>
  <si>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</si>
  <si>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</si>
  <si>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</si>
  <si>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</si>
  <si>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</si>
  <si>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</si>
  <si>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</si>
  <si>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</si>
  <si>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</si>
  <si>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</si>
  <si>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</si>
  <si>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</si>
  <si>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</si>
  <si>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</si>
  <si>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</si>
  <si>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</si>
  <si>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</si>
  <si>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</si>
  <si>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</si>
  <si>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</si>
  <si>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</si>
  <si>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</si>
  <si>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</si>
  <si>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</si>
  <si>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</si>
  <si>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</si>
  <si>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</si>
  <si>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</si>
  <si>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</si>
  <si>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</si>
  <si>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</si>
  <si>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</si>
  <si>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</si>
  <si>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</si>
  <si>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</si>
  <si>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</si>
  <si>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</si>
  <si>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</si>
  <si>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</si>
  <si>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</si>
  <si>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</si>
  <si>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</si>
  <si>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</si>
  <si>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</si>
  <si>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</si>
  <si>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</si>
  <si>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</si>
  <si>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</si>
  <si>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</si>
  <si>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</si>
  <si>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</si>
  <si>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</si>
  <si>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</si>
  <si>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</si>
  <si>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</si>
  <si>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</si>
  <si>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</si>
  <si>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</si>
  <si>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</si>
  <si>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</si>
  <si>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</si>
  <si>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</si>
  <si>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</si>
  <si>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</si>
  <si>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</si>
  <si>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</si>
  <si>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</si>
  <si>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</si>
  <si>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</si>
  <si>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</si>
  <si>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</si>
  <si>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</si>
  <si>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</si>
  <si>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</si>
  <si>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</si>
  <si>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</si>
  <si>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</si>
  <si>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</si>
  <si>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</si>
  <si>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</si>
  <si>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</si>
  <si>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</si>
  <si>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</si>
  <si>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</si>
  <si>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</si>
  <si>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</si>
  <si>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</si>
  <si>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</si>
  <si>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</si>
  <si>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</si>
  <si>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</si>
  <si>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</si>
  <si>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</si>
  <si>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</si>
  <si>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</si>
  <si>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</si>
  <si>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</si>
  <si>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</si>
  <si>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</si>
  <si>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</si>
  <si>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</si>
  <si>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</si>
  <si>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</si>
  <si>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</si>
  <si>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</si>
  <si>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</si>
  <si>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</si>
  <si>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</si>
  <si>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</si>
  <si>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</si>
  <si>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</si>
  <si>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</si>
  <si>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</si>
  <si>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</si>
  <si>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</si>
  <si>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</si>
  <si>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</si>
  <si>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</si>
  <si>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</si>
  <si>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</si>
  <si>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</si>
  <si>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</si>
  <si>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</si>
  <si>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</si>
  <si>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</si>
  <si>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</si>
  <si>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</si>
  <si>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</si>
  <si>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</si>
  <si>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</si>
  <si>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</si>
  <si>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</si>
  <si>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</si>
  <si>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</si>
  <si>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</si>
  <si>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</si>
  <si>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</si>
  <si>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</si>
  <si>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</si>
  <si>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</si>
  <si>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</si>
  <si>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</si>
  <si>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</si>
  <si>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</si>
  <si>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</si>
  <si>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</si>
  <si>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</si>
  <si>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</si>
  <si>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</si>
  <si>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</si>
  <si>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</si>
  <si>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</si>
  <si>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</si>
  <si>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</si>
  <si>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</si>
  <si>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</si>
  <si>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</si>
  <si>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</si>
  <si>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</si>
  <si>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</si>
  <si>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</si>
  <si>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</si>
  <si>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</si>
  <si>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</si>
  <si>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</si>
  <si>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</si>
  <si>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</si>
  <si>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</si>
  <si>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</si>
  <si>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</si>
  <si>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</si>
  <si>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</si>
  <si>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</si>
  <si>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</si>
  <si>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</si>
  <si>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</si>
  <si>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</si>
  <si>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</si>
  <si>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</si>
  <si>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</si>
  <si>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</si>
  <si>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</si>
  <si>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</si>
  <si>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</si>
  <si>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</si>
  <si>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</si>
  <si>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</si>
  <si>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</si>
  <si>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</si>
  <si>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</si>
  <si>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</si>
  <si>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</si>
  <si>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</si>
  <si>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</si>
  <si>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</si>
  <si>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</si>
  <si>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</si>
  <si>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</si>
  <si>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</si>
  <si>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</si>
  <si>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</si>
  <si>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</si>
  <si>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</si>
  <si>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</si>
  <si>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</si>
  <si>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</si>
  <si>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</si>
  <si>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</si>
  <si>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</si>
  <si>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</si>
  <si>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</si>
  <si>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</si>
  <si>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</si>
  <si>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</si>
  <si>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</si>
  <si>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</si>
  <si>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</si>
  <si>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</si>
  <si>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</si>
  <si>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</si>
  <si>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</si>
  <si>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</si>
  <si>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</si>
  <si>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</si>
  <si>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</si>
  <si>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</si>
  <si>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</si>
  <si>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</si>
  <si>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</si>
  <si>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</si>
  <si>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</si>
  <si>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</si>
  <si>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</si>
  <si>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</si>
  <si>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</si>
  <si>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</si>
  <si>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</si>
  <si>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</si>
  <si>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</si>
  <si>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</si>
  <si>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</si>
  <si>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</si>
  <si>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</si>
  <si>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</si>
  <si>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</si>
  <si>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</si>
  <si>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</si>
  <si>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</si>
  <si>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</si>
  <si>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</si>
  <si>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</si>
  <si>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</si>
  <si>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</si>
  <si>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</si>
  <si>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</si>
  <si>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</si>
  <si>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</si>
  <si>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</si>
  <si>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</si>
  <si>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</si>
  <si>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</si>
  <si>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</si>
  <si>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</si>
  <si>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</si>
  <si>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</si>
  <si>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</si>
  <si>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</si>
  <si>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</si>
  <si>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</si>
  <si>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</si>
  <si>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</si>
  <si>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</si>
  <si>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</si>
  <si>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</si>
  <si>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</si>
  <si>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</si>
  <si>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</si>
  <si>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</si>
  <si>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</si>
  <si>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</si>
  <si>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</si>
  <si>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</si>
  <si>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</si>
  <si>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</si>
  <si>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</si>
  <si>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</si>
  <si>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</si>
  <si>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</si>
  <si>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</si>
  <si>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</si>
  <si>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</si>
  <si>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</si>
  <si>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</si>
  <si>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</si>
  <si>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</si>
  <si>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</si>
  <si>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</si>
  <si>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</si>
  <si>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</si>
  <si>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</si>
  <si>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</si>
  <si>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</si>
  <si>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</si>
  <si>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</si>
  <si>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</si>
  <si>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</si>
  <si>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</si>
  <si>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</si>
  <si>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</si>
  <si>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</si>
  <si>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</si>
  <si>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</si>
  <si>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</si>
  <si>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</si>
  <si>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</si>
  <si>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</si>
  <si>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</si>
  <si>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</si>
  <si>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</si>
  <si>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</si>
  <si>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</si>
  <si>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</si>
  <si>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</si>
  <si>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</si>
  <si>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</si>
  <si>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</si>
  <si>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</si>
  <si>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</si>
  <si>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</si>
  <si>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</si>
  <si>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</si>
  <si>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</si>
  <si>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</si>
  <si>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</si>
  <si>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</si>
  <si>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</si>
  <si>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</si>
  <si>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</si>
  <si>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</si>
  <si>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</si>
  <si>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</si>
  <si>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</si>
  <si>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</si>
  <si>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</si>
  <si>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</si>
  <si>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</si>
  <si>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</si>
  <si>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</si>
  <si>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</si>
  <si>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</si>
  <si>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</si>
  <si>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</si>
  <si>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</si>
  <si>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</si>
  <si>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</si>
  <si>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</si>
  <si>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</si>
  <si>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</si>
  <si>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</si>
  <si>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</si>
  <si>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</si>
  <si>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</si>
  <si>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</si>
  <si>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</si>
  <si>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</si>
  <si>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</si>
  <si>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</si>
  <si>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</si>
  <si>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</si>
  <si>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</si>
  <si>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</si>
  <si>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</si>
  <si>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</si>
  <si>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</si>
  <si>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</si>
  <si>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</si>
  <si>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</si>
  <si>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</si>
  <si>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</si>
  <si>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</si>
  <si>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</si>
  <si>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</si>
  <si>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</si>
  <si>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</si>
  <si>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</si>
  <si>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</si>
  <si>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</si>
  <si>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</si>
  <si>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</si>
  <si>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</si>
  <si>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</si>
  <si>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</si>
  <si>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</si>
  <si>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</si>
  <si>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</si>
  <si>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</si>
  <si>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</si>
  <si>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</si>
  <si>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</si>
  <si>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</si>
  <si>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</si>
  <si>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</si>
  <si>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</si>
  <si>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</si>
  <si>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</si>
  <si>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</si>
  <si>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</si>
  <si>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</si>
  <si>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</si>
  <si>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</si>
  <si>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</si>
  <si>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</si>
  <si>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</si>
  <si>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</si>
  <si>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</si>
  <si>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</si>
  <si>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</si>
  <si>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</si>
  <si>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</si>
  <si>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</si>
  <si>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</si>
  <si>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</si>
  <si>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</si>
  <si>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</si>
  <si>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</si>
  <si>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</si>
  <si>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</si>
  <si>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</si>
  <si>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</si>
  <si>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</si>
  <si>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</si>
  <si>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</si>
  <si>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</si>
  <si>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</si>
  <si>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</si>
  <si>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</si>
  <si>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</si>
  <si>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</si>
  <si>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</si>
  <si>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</si>
  <si>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</si>
  <si>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</si>
  <si>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</si>
  <si>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</si>
  <si>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</si>
  <si>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</si>
  <si>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</si>
  <si>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</si>
  <si>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</si>
  <si>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</si>
  <si>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</si>
  <si>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</si>
  <si>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</si>
  <si>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</si>
  <si>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</si>
  <si>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</si>
  <si>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</si>
  <si>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</si>
  <si>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</si>
  <si>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</si>
  <si>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</si>
  <si>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</si>
  <si>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</si>
  <si>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</si>
  <si>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</si>
  <si>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</si>
  <si>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</si>
  <si>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</si>
  <si>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</si>
  <si>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</si>
  <si>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</si>
  <si>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</si>
  <si>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</si>
  <si>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</si>
  <si>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</si>
  <si>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</si>
  <si>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</si>
  <si>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</si>
  <si>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</si>
  <si>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</si>
  <si>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</si>
  <si>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</si>
  <si>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</si>
  <si>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</si>
  <si>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</si>
  <si>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</si>
  <si>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</si>
  <si>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</si>
  <si>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</si>
  <si>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</si>
  <si>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</si>
  <si>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</si>
  <si>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</si>
  <si>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</si>
  <si>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</si>
  <si>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</si>
  <si>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</si>
  <si>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</si>
  <si>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</si>
  <si>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</si>
  <si>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</si>
  <si>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</si>
  <si>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</si>
  <si>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</si>
  <si>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</si>
  <si>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</si>
  <si>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</si>
  <si>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</si>
  <si>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</si>
  <si>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</si>
  <si>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</si>
  <si>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</si>
  <si>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</si>
  <si>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</si>
  <si>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</si>
  <si>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</si>
  <si>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</si>
  <si>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</si>
  <si>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</si>
  <si>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</si>
  <si>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</si>
  <si>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</si>
  <si>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</si>
  <si>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</si>
  <si>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</si>
  <si>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</si>
  <si>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</si>
  <si>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</si>
  <si>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</si>
  <si>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</si>
  <si>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</si>
  <si>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</si>
  <si>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</si>
  <si>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</si>
  <si>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</si>
  <si>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</si>
  <si>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</si>
  <si>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</si>
  <si>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</si>
  <si>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</si>
  <si>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</si>
  <si>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</si>
  <si>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</si>
  <si>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</si>
  <si>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</si>
  <si>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</si>
  <si>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</si>
  <si>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</si>
  <si>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</si>
  <si>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</si>
  <si>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</si>
  <si>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</si>
  <si>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</si>
  <si>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</si>
  <si>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</si>
  <si>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</si>
  <si>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</si>
  <si>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</si>
  <si>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</si>
  <si>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</si>
  <si>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</si>
  <si>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</si>
  <si>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</si>
  <si>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</si>
  <si>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</si>
  <si>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</si>
  <si>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</si>
  <si>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</si>
  <si>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</si>
  <si>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</si>
  <si>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</si>
  <si>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</si>
  <si>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</si>
  <si>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</si>
  <si>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</si>
  <si>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</si>
  <si>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</si>
  <si>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</si>
  <si>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</si>
  <si>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</si>
  <si>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</si>
  <si>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</si>
  <si>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</si>
  <si>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</si>
  <si>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</si>
  <si>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</si>
  <si>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</si>
  <si>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</si>
  <si>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</si>
  <si>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</si>
  <si>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</si>
  <si>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</si>
  <si>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</si>
  <si>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</si>
  <si>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</si>
  <si>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</si>
  <si>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</si>
  <si>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</si>
  <si>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</si>
  <si>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</si>
  <si>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</si>
  <si>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</si>
  <si>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</si>
  <si>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</si>
  <si>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</si>
  <si>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</si>
  <si>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</si>
  <si>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</si>
  <si>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</si>
  <si>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</si>
  <si>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</si>
  <si>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</si>
  <si>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</si>
  <si>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</si>
  <si>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</si>
  <si>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</si>
  <si>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</si>
  <si>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</si>
  <si>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</si>
  <si>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</si>
  <si>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</si>
  <si>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</si>
  <si>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</si>
  <si>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</si>
  <si>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</si>
  <si>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</si>
  <si>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</si>
  <si>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</si>
  <si>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</si>
  <si>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</si>
  <si>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</si>
  <si>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</si>
  <si>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</si>
  <si>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</si>
  <si>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</si>
  <si>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</si>
  <si>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</si>
  <si>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</si>
  <si>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</si>
  <si>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</si>
  <si>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</si>
  <si>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</si>
  <si>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</si>
  <si>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</si>
  <si>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</si>
  <si>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</si>
  <si>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</si>
  <si>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</si>
  <si>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</si>
  <si>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</si>
  <si>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</si>
  <si>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</si>
  <si>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</si>
  <si>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</si>
  <si>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</si>
  <si>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</si>
  <si>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</si>
  <si>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</si>
  <si>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</si>
  <si>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</si>
  <si>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</si>
  <si>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</si>
  <si>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</si>
  <si>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</si>
  <si>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</si>
  <si>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</si>
  <si>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</si>
  <si>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</si>
  <si>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</si>
  <si>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</si>
  <si>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</si>
  <si>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</si>
  <si>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</si>
  <si>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</si>
  <si>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</si>
  <si>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</si>
  <si>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</si>
  <si>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</si>
  <si>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</si>
  <si>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</si>
  <si>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</si>
  <si>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</si>
  <si>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</si>
  <si>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</si>
  <si>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</si>
  <si>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</si>
  <si>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</si>
  <si>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</si>
  <si>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</si>
  <si>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</si>
  <si>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</si>
  <si>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</si>
  <si>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</si>
  <si>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</si>
  <si>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</si>
  <si>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</si>
  <si>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</si>
  <si>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</si>
  <si>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</si>
  <si>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</si>
  <si>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</si>
  <si>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</si>
  <si>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</si>
  <si>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</si>
  <si>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</si>
  <si>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</si>
  <si>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</si>
  <si>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</si>
  <si>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</si>
  <si>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</si>
  <si>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</si>
  <si>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</si>
  <si>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</si>
  <si>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</si>
  <si>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</si>
  <si>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</si>
  <si>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</si>
  <si>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</si>
  <si>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</si>
  <si>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</si>
  <si>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</si>
  <si>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</si>
  <si>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</si>
  <si>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</si>
  <si>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</si>
  <si>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</si>
  <si>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</si>
  <si>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</si>
  <si>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</si>
  <si>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</si>
  <si>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</si>
  <si>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</si>
  <si>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</si>
  <si>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</si>
  <si>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</si>
  <si>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</si>
  <si>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</si>
  <si>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</si>
  <si>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</si>
  <si>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</si>
  <si>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</si>
  <si>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</si>
  <si>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</si>
  <si>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</si>
  <si>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</si>
  <si>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</si>
  <si>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</si>
  <si>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</si>
  <si>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</si>
  <si>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</si>
  <si>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</si>
  <si>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</si>
  <si>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</si>
  <si>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</si>
  <si>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</si>
  <si>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</si>
  <si>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</si>
  <si>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</si>
  <si>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</si>
  <si>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</si>
  <si>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</si>
  <si>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</si>
  <si>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</si>
  <si>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</si>
  <si>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</si>
  <si>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</si>
  <si>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</si>
  <si>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</si>
  <si>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</si>
  <si>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</si>
  <si>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</si>
  <si>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</si>
  <si>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</si>
  <si>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</si>
  <si>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</si>
  <si>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</si>
  <si>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</si>
  <si>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</si>
  <si>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</si>
  <si>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</si>
  <si>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</si>
  <si>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</si>
  <si>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</si>
  <si>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</si>
  <si>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</si>
  <si>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</si>
  <si>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</si>
  <si>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</si>
  <si>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</si>
  <si>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</si>
  <si>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</si>
  <si>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</si>
  <si>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</si>
  <si>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</si>
  <si>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</si>
  <si>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</si>
  <si>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</si>
  <si>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</si>
  <si>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</si>
  <si>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</si>
  <si>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</si>
  <si>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</si>
  <si>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</si>
  <si>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</si>
  <si>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</si>
  <si>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</si>
  <si>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</si>
  <si>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</si>
  <si>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</si>
  <si>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</si>
  <si>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</si>
  <si>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</si>
  <si>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</si>
  <si>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</si>
  <si>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</si>
  <si>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</si>
  <si>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</si>
  <si>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</si>
  <si>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</si>
  <si>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</si>
  <si>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</si>
  <si>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</si>
  <si>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</si>
  <si>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</si>
  <si>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</si>
  <si>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</si>
  <si>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</si>
  <si>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</si>
  <si>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</si>
  <si>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</si>
  <si>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</si>
  <si>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</si>
  <si>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</si>
  <si>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</si>
  <si>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</si>
  <si>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</si>
  <si>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</si>
  <si>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</si>
  <si>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</si>
  <si>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</si>
  <si>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</si>
  <si>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</si>
  <si>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</si>
  <si>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</si>
  <si>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</si>
  <si>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</si>
  <si>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</si>
  <si>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</si>
  <si>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</si>
  <si>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</si>
  <si>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</si>
  <si>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</si>
  <si>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</si>
  <si>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</si>
  <si>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</si>
  <si>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</si>
  <si>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</si>
  <si>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</si>
  <si>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</si>
  <si>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</si>
  <si>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</si>
  <si>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</si>
  <si>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</si>
  <si>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</si>
  <si>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</si>
  <si>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</si>
  <si>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</si>
  <si>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</si>
  <si>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</si>
  <si>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</si>
  <si>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</si>
  <si>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</si>
  <si>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</si>
  <si>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</si>
  <si>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</si>
  <si>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</si>
  <si>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</si>
  <si>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</si>
  <si>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</si>
  <si>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</si>
  <si>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</si>
  <si>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</si>
  <si>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</si>
  <si>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</si>
  <si>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</si>
  <si>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</si>
  <si>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</si>
  <si>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</si>
  <si>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</si>
  <si>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</si>
  <si>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</si>
  <si>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</si>
  <si>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</si>
  <si>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</si>
  <si>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</si>
  <si>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</si>
  <si>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</si>
  <si>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</si>
  <si>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</si>
  <si>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</si>
  <si>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</si>
  <si>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</si>
  <si>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</si>
  <si>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</si>
  <si>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</si>
  <si>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</si>
  <si>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</si>
  <si>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</si>
  <si>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</si>
  <si>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</si>
  <si>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</si>
  <si>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</si>
  <si>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</si>
  <si>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</si>
  <si>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</si>
  <si>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</si>
  <si>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</si>
  <si>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</si>
  <si>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</si>
  <si>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</si>
  <si>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</si>
  <si>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</si>
  <si>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</si>
  <si>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</si>
  <si>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</si>
  <si>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</si>
  <si>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</si>
  <si>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</si>
  <si>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</si>
  <si>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</si>
  <si>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</si>
  <si>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</si>
  <si>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</si>
  <si>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</si>
  <si>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</si>
  <si>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</si>
  <si>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</si>
  <si>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</si>
  <si>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</si>
  <si>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</si>
  <si>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</si>
  <si>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</si>
  <si>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</si>
  <si>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</si>
  <si>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</si>
  <si>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</si>
  <si>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</si>
  <si>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</si>
  <si>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</si>
  <si>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</si>
  <si>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</si>
  <si>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</si>
  <si>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</si>
  <si>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</si>
  <si>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</si>
  <si>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</si>
  <si>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</si>
  <si>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</si>
  <si>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</si>
  <si>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</si>
  <si>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</si>
  <si>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</si>
  <si>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</si>
  <si>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</si>
  <si>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</si>
  <si>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</si>
  <si>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</si>
  <si>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</si>
  <si>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</si>
  <si>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</si>
  <si>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</si>
  <si>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</si>
  <si>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</si>
  <si>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</si>
  <si>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</si>
  <si>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</si>
  <si>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</si>
  <si>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</si>
  <si>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</si>
  <si>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</si>
  <si>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</si>
  <si>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</si>
  <si>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</si>
  <si>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</si>
  <si>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</si>
  <si>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</si>
  <si>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</si>
  <si>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</si>
  <si>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</si>
  <si>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</si>
  <si>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</si>
  <si>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</si>
  <si>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</si>
  <si>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</si>
  <si>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</si>
  <si>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</si>
  <si>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</si>
  <si>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</si>
  <si>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</si>
  <si>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</si>
  <si>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</si>
  <si>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</si>
  <si>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</si>
  <si>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</si>
  <si>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</si>
  <si>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</si>
  <si>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</si>
  <si>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</si>
  <si>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</si>
  <si>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</si>
  <si>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</si>
  <si>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</si>
  <si>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</si>
  <si>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</si>
  <si>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</si>
  <si>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</si>
  <si>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</si>
  <si>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</si>
  <si>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</si>
  <si>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</si>
  <si>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</si>
  <si>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</si>
  <si>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</si>
  <si>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</si>
  <si>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</si>
  <si>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</si>
  <si>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</si>
  <si>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</si>
  <si>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</si>
  <si>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</si>
  <si>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</si>
  <si>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</si>
  <si>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</si>
  <si>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</si>
  <si>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</si>
  <si>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</si>
  <si>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</si>
  <si>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</si>
  <si>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</si>
  <si>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</si>
  <si>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</si>
  <si>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</si>
  <si>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</si>
  <si>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</si>
  <si>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</si>
  <si>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</si>
  <si>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</si>
  <si>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</si>
  <si>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</si>
  <si>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</si>
  <si>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</si>
  <si>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</si>
  <si>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</si>
  <si>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</si>
  <si>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</si>
  <si>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</si>
  <si>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</si>
  <si>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</si>
  <si>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</si>
  <si>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</si>
  <si>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</si>
  <si>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</si>
  <si>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</si>
  <si>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</si>
  <si>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</si>
  <si>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</si>
  <si>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</si>
  <si>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</si>
  <si>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</si>
  <si>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</si>
  <si>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</si>
  <si>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</si>
  <si>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</si>
  <si>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</si>
  <si>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</si>
  <si>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</si>
  <si>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</si>
  <si>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</si>
  <si>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</si>
  <si>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</si>
  <si>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</si>
  <si>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</si>
  <si>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</si>
  <si>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</si>
  <si>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</si>
  <si>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</si>
  <si>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</si>
  <si>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</si>
  <si>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</si>
  <si>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</si>
  <si>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</si>
  <si>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</si>
  <si>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</si>
  <si>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</si>
  <si>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</si>
  <si>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</si>
  <si>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</si>
  <si>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</si>
  <si>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</si>
  <si>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</si>
  <si>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</si>
  <si>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</si>
  <si>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</si>
  <si>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</si>
  <si>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</si>
  <si>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</si>
  <si>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</si>
  <si>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</si>
  <si>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</si>
  <si>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</si>
  <si>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</si>
  <si>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</si>
  <si>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</si>
  <si>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</si>
  <si>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</si>
  <si>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</si>
  <si>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</si>
  <si>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</si>
  <si>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</si>
  <si>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</si>
  <si>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</si>
  <si>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</si>
  <si>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</si>
  <si>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</si>
  <si>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</si>
  <si>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</si>
  <si>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</si>
  <si>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</si>
  <si>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</si>
  <si>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</si>
  <si>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</si>
  <si>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</si>
  <si>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</si>
  <si>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</si>
  <si>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</si>
  <si>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</si>
  <si>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</si>
  <si>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</si>
  <si>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</si>
  <si>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</si>
  <si>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</si>
  <si>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</si>
  <si>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</si>
  <si>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</si>
  <si>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</si>
  <si>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</si>
  <si>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</si>
  <si>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</si>
  <si>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</si>
  <si>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</si>
  <si>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</si>
  <si>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</si>
  <si>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</si>
  <si>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</si>
  <si>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</si>
  <si>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</si>
  <si>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</si>
  <si>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</si>
  <si>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</si>
  <si>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</si>
  <si>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</si>
  <si>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</si>
  <si>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</si>
  <si>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</si>
  <si>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</si>
  <si>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</si>
  <si>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</si>
  <si>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</si>
  <si>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</si>
  <si>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</si>
  <si>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</si>
  <si>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</si>
  <si>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</si>
  <si>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</si>
  <si>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</si>
  <si>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</si>
  <si>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</si>
  <si>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</si>
  <si>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</si>
  <si>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</si>
  <si>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</si>
  <si>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</si>
  <si>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</si>
  <si>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</si>
  <si>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</si>
  <si>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</si>
  <si>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</si>
  <si>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</si>
  <si>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</si>
  <si>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</si>
  <si>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</si>
  <si>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</si>
  <si>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</si>
  <si>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</si>
  <si>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</si>
  <si>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</si>
  <si>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</si>
  <si>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</si>
  <si>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</si>
  <si>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</si>
  <si>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</si>
  <si>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</si>
  <si>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</si>
  <si>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</si>
  <si>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</si>
  <si>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</si>
  <si>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</si>
  <si>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</si>
  <si>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</si>
  <si>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</si>
  <si>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</si>
  <si>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</si>
  <si>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</si>
  <si>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</si>
  <si>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</si>
  <si>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</si>
  <si>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</si>
  <si>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</si>
  <si>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</si>
  <si>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</si>
  <si>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</si>
  <si>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</si>
  <si>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</si>
  <si>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</si>
  <si>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</si>
  <si>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</si>
  <si>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</si>
  <si>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</si>
  <si>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</si>
  <si>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</si>
  <si>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</si>
  <si>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</si>
  <si>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</si>
  <si>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</si>
  <si>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</si>
  <si>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</si>
  <si>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</si>
  <si>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</si>
  <si>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</si>
  <si>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</si>
  <si>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</si>
  <si>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</si>
  <si>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</si>
  <si>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</si>
  <si>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</si>
  <si>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</si>
  <si>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</si>
  <si>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</si>
  <si>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</si>
  <si>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</si>
  <si>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</si>
  <si>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</si>
  <si>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</si>
  <si>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</si>
  <si>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</si>
  <si>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</si>
  <si>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</si>
  <si>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</si>
  <si>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</si>
  <si>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</si>
  <si>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</si>
  <si>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</si>
  <si>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</si>
  <si>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</si>
  <si>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</si>
  <si>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</si>
  <si>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</si>
  <si>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</si>
  <si>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</si>
  <si>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</si>
  <si>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</si>
  <si>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</si>
  <si>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</si>
  <si>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</si>
  <si>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</si>
  <si>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</si>
  <si>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</si>
  <si>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</si>
  <si>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</si>
  <si>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</si>
  <si>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</si>
  <si>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</si>
  <si>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</si>
  <si>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</si>
  <si>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</si>
  <si>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</si>
  <si>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</si>
  <si>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</si>
  <si>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</si>
  <si>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</si>
  <si>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</si>
  <si>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</si>
  <si>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</si>
  <si>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</si>
  <si>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</si>
  <si>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</si>
  <si>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</si>
  <si>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</si>
  <si>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</si>
  <si>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</si>
  <si>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</si>
  <si>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</si>
  <si>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</si>
  <si>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</si>
  <si>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</si>
  <si>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</si>
  <si>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</si>
  <si>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</si>
  <si>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</si>
  <si>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</si>
  <si>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</si>
  <si>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</si>
  <si>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</si>
  <si>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</si>
  <si>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</si>
  <si>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</si>
  <si>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</si>
  <si>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</si>
  <si>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</si>
  <si>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</si>
  <si>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</si>
  <si>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</si>
  <si>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</si>
  <si>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</si>
  <si>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</si>
  <si>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</si>
  <si>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</si>
  <si>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</si>
  <si>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</si>
  <si>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</si>
  <si>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</si>
  <si>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</si>
  <si>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</si>
  <si>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</si>
  <si>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</si>
  <si>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</si>
  <si>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</si>
  <si>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</si>
  <si>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</si>
  <si>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</si>
  <si>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</si>
  <si>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</si>
  <si>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</si>
  <si>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</si>
  <si>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</si>
  <si>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</si>
  <si>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</si>
  <si>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</si>
  <si>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</si>
  <si>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</si>
  <si>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</si>
  <si>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</si>
  <si>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</si>
  <si>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</si>
  <si>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</si>
  <si>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</si>
  <si>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</si>
  <si>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</si>
  <si>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</si>
  <si>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</si>
  <si>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</si>
  <si>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</si>
  <si>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</si>
  <si>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</si>
  <si>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</si>
  <si>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</si>
  <si>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</si>
  <si>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</si>
  <si>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</si>
  <si>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</si>
  <si>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</si>
  <si>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</si>
  <si>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</si>
  <si>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</si>
  <si>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</si>
  <si>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</si>
  <si>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</si>
  <si>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</si>
  <si>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</si>
  <si>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</si>
  <si>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</si>
  <si>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</si>
  <si>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</si>
  <si>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</si>
  <si>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</si>
  <si>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</si>
  <si>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</si>
  <si>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</si>
  <si>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</si>
  <si>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</si>
  <si>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</si>
  <si>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</si>
  <si>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</si>
  <si>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</si>
  <si>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</si>
  <si>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</si>
  <si>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</si>
  <si>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</si>
  <si>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</si>
  <si>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</si>
  <si>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</si>
  <si>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</si>
  <si>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</si>
  <si>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</si>
  <si>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</si>
  <si>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</si>
  <si>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</si>
  <si>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</si>
  <si>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</si>
  <si>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</si>
  <si>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</si>
  <si>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</si>
  <si>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</si>
  <si>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</si>
  <si>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</si>
  <si>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</si>
  <si>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</si>
  <si>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</si>
  <si>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</si>
  <si>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</si>
  <si>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</si>
  <si>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</si>
  <si>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</si>
  <si>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</si>
  <si>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</si>
  <si>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</si>
  <si>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</si>
  <si>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</si>
  <si>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</si>
  <si>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</si>
  <si>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</si>
  <si>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</si>
  <si>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</si>
  <si>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</si>
  <si>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</si>
  <si>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</si>
  <si>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</si>
  <si>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</si>
  <si>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</si>
  <si>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</si>
  <si>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</si>
  <si>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</si>
  <si>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</si>
  <si>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</si>
  <si>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</si>
  <si>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</si>
  <si>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</si>
  <si>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</si>
  <si>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</si>
  <si>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</si>
  <si>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</si>
  <si>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</si>
  <si>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</si>
  <si>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</si>
  <si>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</si>
  <si>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</si>
  <si>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</si>
  <si>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</si>
  <si>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</si>
  <si>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</si>
  <si>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</si>
  <si>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</si>
  <si>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</si>
  <si>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</si>
  <si>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</si>
  <si>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</si>
  <si>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</si>
  <si>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</si>
  <si>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</si>
  <si>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</si>
  <si>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</si>
  <si>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</si>
  <si>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</si>
  <si>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</si>
  <si>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</si>
  <si>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</si>
  <si>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</si>
  <si>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</si>
  <si>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</si>
  <si>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</si>
  <si>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</si>
  <si>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</si>
  <si>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</si>
  <si>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</si>
  <si>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</si>
  <si>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</si>
  <si>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</si>
  <si>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</si>
  <si>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</si>
  <si>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</si>
  <si>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</si>
  <si>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</si>
  <si>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</si>
  <si>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</si>
  <si>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</si>
  <si>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</si>
  <si>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</si>
  <si>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</si>
  <si>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</si>
  <si>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</si>
  <si>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</si>
  <si>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</si>
  <si>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</si>
  <si>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</si>
  <si>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</si>
  <si>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</si>
  <si>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</si>
  <si>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</si>
  <si>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</si>
  <si>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</si>
  <si>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</si>
  <si>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</si>
  <si>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</si>
  <si>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</si>
  <si>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</si>
  <si>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</si>
  <si>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</si>
  <si>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</si>
  <si>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</si>
  <si>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</si>
  <si>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</si>
  <si>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</si>
  <si>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</si>
  <si>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</si>
  <si>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</si>
  <si>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</si>
  <si>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</si>
  <si>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</si>
  <si>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</si>
  <si>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</si>
  <si>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</si>
  <si>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</si>
  <si>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</si>
  <si>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</si>
  <si>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</si>
  <si>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</si>
  <si>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</si>
  <si>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</si>
  <si>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</si>
  <si>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</si>
  <si>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</si>
  <si>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</si>
  <si>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</si>
  <si>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</si>
  <si>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</si>
  <si>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</si>
  <si>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</si>
  <si>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</si>
  <si>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</si>
  <si>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</si>
  <si>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</si>
  <si>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</si>
  <si>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</si>
  <si>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</si>
  <si>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</si>
  <si>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</si>
  <si>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</si>
  <si>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</si>
  <si>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</si>
  <si>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</si>
  <si>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</si>
  <si>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</si>
  <si>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</si>
  <si>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</si>
  <si>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</si>
  <si>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</si>
  <si>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</si>
  <si>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</si>
  <si>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</si>
  <si>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</si>
  <si>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</si>
  <si>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</si>
  <si>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</si>
  <si>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</si>
  <si>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</si>
  <si>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</si>
  <si>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</si>
  <si>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</si>
  <si>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</si>
  <si>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</si>
  <si>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</si>
  <si>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</si>
  <si>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</si>
  <si>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</si>
  <si>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</si>
  <si>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</si>
  <si>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</si>
  <si>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</si>
  <si>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</si>
  <si>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</si>
  <si>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</si>
  <si>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</si>
  <si>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</si>
  <si>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</si>
  <si>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</si>
  <si>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</si>
  <si>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</si>
  <si>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</si>
  <si>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</si>
  <si>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</si>
  <si>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</si>
  <si>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</si>
  <si>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</si>
  <si>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</si>
  <si>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</si>
  <si>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</si>
  <si>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</si>
  <si>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</si>
  <si>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</si>
  <si>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</si>
  <si>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</si>
  <si>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</si>
  <si>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</si>
  <si>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</si>
  <si>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</si>
  <si>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</si>
  <si>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</si>
  <si>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</si>
  <si>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</si>
  <si>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</si>
  <si>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</si>
  <si>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</si>
  <si>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</si>
  <si>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</si>
  <si>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</si>
  <si>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</si>
  <si>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</si>
  <si>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</si>
  <si>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</si>
  <si>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</si>
  <si>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</si>
  <si>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</si>
  <si>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</si>
  <si>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</si>
  <si>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</si>
  <si>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</si>
  <si>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</si>
  <si>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</si>
  <si>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</si>
  <si>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</si>
  <si>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</si>
  <si>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</si>
  <si>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</si>
  <si>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</si>
  <si>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</si>
  <si>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</si>
  <si>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</si>
  <si>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</si>
  <si>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</si>
  <si>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</si>
  <si>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</si>
  <si>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</si>
  <si>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</si>
  <si>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</si>
  <si>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</si>
  <si>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</si>
  <si>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</si>
  <si>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</si>
  <si>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</si>
  <si>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</si>
  <si>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</si>
  <si>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</si>
  <si>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</si>
  <si>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</si>
  <si>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</si>
  <si>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</si>
  <si>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</si>
  <si>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</si>
  <si>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</si>
  <si>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</si>
  <si>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</si>
  <si>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</si>
  <si>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</si>
  <si>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</si>
  <si>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</si>
  <si>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</si>
  <si>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</si>
  <si>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</si>
  <si>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</si>
  <si>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</si>
  <si>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</si>
  <si>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</si>
  <si>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</si>
  <si>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</si>
  <si>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</si>
  <si>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</si>
  <si>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</si>
  <si>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</si>
  <si>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</si>
  <si>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</si>
  <si>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</si>
  <si>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</si>
  <si>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</si>
  <si>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</si>
  <si>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</si>
  <si>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</si>
  <si>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</si>
  <si>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</si>
  <si>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</si>
  <si>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</si>
  <si>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</si>
  <si>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</si>
  <si>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</si>
  <si>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</si>
  <si>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</si>
  <si>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</si>
  <si>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</si>
  <si>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</si>
  <si>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</si>
  <si>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</si>
  <si>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</si>
  <si>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</si>
  <si>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</si>
  <si>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</si>
  <si>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</si>
  <si>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</si>
  <si>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</si>
  <si>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</si>
  <si>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</si>
  <si>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</si>
  <si>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</si>
  <si>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</si>
  <si>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</si>
  <si>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</si>
  <si>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</si>
  <si>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</si>
  <si>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</si>
  <si>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</si>
  <si>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</si>
  <si>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</si>
  <si>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</si>
  <si>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</si>
  <si>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</si>
  <si>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</si>
  <si>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</si>
  <si>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</si>
  <si>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</si>
  <si>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</si>
  <si>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</si>
  <si>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</si>
  <si>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</si>
  <si>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</si>
  <si>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</si>
  <si>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</si>
  <si>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</si>
  <si>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</si>
  <si>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</si>
  <si>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</si>
  <si>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</si>
  <si>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</si>
  <si>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</si>
  <si>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</si>
  <si>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</si>
  <si>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</si>
  <si>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</si>
  <si>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</si>
  <si>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</si>
  <si>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</si>
  <si>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</si>
  <si>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</si>
  <si>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</si>
  <si>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</si>
  <si>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</si>
  <si>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</si>
  <si>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</si>
  <si>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</si>
  <si>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</si>
  <si>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</si>
  <si>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</si>
  <si>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</si>
  <si>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</si>
  <si>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</si>
  <si>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</si>
  <si>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</si>
  <si>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</si>
  <si>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</si>
  <si>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</si>
  <si>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</si>
  <si>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</si>
  <si>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</si>
  <si>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</si>
  <si>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</si>
  <si>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</si>
  <si>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</si>
  <si>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</si>
  <si>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</si>
  <si>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</si>
  <si>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</si>
  <si>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</si>
  <si>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</si>
  <si>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</si>
  <si>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</si>
  <si>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</si>
  <si>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</si>
  <si>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</si>
  <si>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</si>
  <si>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</si>
  <si>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</si>
  <si>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</si>
  <si>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</si>
  <si>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</si>
  <si>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</si>
  <si>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</si>
  <si>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</si>
  <si>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</si>
  <si>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</si>
  <si>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</si>
  <si>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</si>
  <si>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</si>
  <si>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</si>
  <si>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</si>
  <si>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</si>
  <si>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</si>
  <si>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</si>
  <si>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</si>
  <si>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</si>
  <si>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</si>
  <si>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</si>
  <si>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</si>
  <si>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</si>
  <si>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</si>
  <si>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</si>
  <si>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</si>
  <si>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</si>
  <si>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</si>
  <si>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</si>
  <si>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</si>
  <si>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</si>
  <si>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</si>
  <si>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</si>
  <si>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</si>
  <si>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</si>
  <si>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</si>
  <si>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</si>
  <si>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</si>
  <si>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</si>
  <si>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</si>
  <si>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</si>
  <si>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</si>
  <si>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</si>
  <si>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</si>
  <si>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</si>
  <si>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</si>
  <si>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</si>
  <si>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</si>
  <si>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</si>
  <si>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</si>
  <si>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</si>
  <si>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</si>
  <si>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</si>
  <si>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</si>
  <si>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</si>
  <si>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</si>
  <si>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</si>
  <si>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</si>
  <si>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</si>
  <si>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</si>
  <si>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</si>
  <si>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</si>
  <si>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</si>
  <si>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</si>
  <si>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</si>
  <si>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</si>
  <si>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</si>
  <si>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</si>
  <si>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</si>
  <si>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</si>
  <si>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</si>
  <si>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</si>
  <si>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</si>
  <si>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</si>
  <si>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</si>
  <si>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</si>
  <si>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</si>
  <si>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</si>
  <si>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</si>
  <si>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</si>
  <si>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</si>
  <si>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</si>
  <si>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</si>
  <si>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</si>
  <si>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</si>
  <si>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</si>
  <si>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</si>
  <si>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</si>
  <si>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</si>
  <si>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</si>
  <si>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</si>
  <si>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</si>
  <si>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</si>
  <si>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</si>
  <si>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</si>
  <si>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</si>
  <si>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</si>
  <si>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</si>
  <si>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</si>
  <si>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</si>
  <si>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</si>
  <si>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</si>
  <si>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</si>
  <si>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</si>
  <si>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</si>
  <si>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</si>
  <si>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</si>
  <si>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</si>
  <si>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</si>
  <si>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</si>
  <si>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</si>
  <si>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</si>
  <si>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</si>
  <si>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</si>
  <si>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</si>
  <si>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</si>
  <si>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</si>
  <si>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</si>
  <si>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</si>
  <si>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</si>
  <si>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</si>
  <si>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</si>
  <si>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</si>
  <si>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</si>
  <si>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</si>
  <si>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</si>
  <si>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</si>
  <si>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</si>
  <si>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</si>
  <si>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</si>
  <si>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</si>
  <si>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</si>
  <si>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</si>
  <si>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</si>
  <si>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</si>
  <si>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</si>
  <si>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</si>
  <si>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</si>
  <si>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</si>
  <si>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</si>
  <si>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</si>
  <si>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</si>
  <si>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</si>
  <si>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</si>
  <si>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</si>
  <si>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</si>
  <si>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</si>
  <si>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</si>
  <si>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</si>
  <si>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</si>
  <si>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</si>
  <si>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</si>
  <si>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</si>
  <si>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</si>
  <si>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</si>
  <si>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</si>
  <si>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</si>
  <si>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</si>
  <si>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</si>
  <si>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</si>
  <si>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</si>
  <si>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</si>
  <si>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</si>
  <si>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</si>
  <si>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</si>
  <si>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</si>
  <si>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</si>
  <si>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</si>
  <si>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</si>
  <si>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</si>
  <si>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</si>
  <si>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</si>
  <si>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</si>
  <si>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</si>
  <si>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</si>
  <si>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</si>
  <si>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</si>
  <si>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</si>
  <si>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</si>
  <si>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</si>
  <si>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</si>
  <si>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</si>
  <si>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</si>
  <si>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</si>
  <si>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</si>
  <si>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</si>
  <si>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</si>
  <si>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</si>
  <si>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</si>
  <si>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</si>
  <si>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</si>
  <si>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</si>
  <si>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</si>
  <si>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</si>
  <si>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</si>
  <si>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</si>
  <si>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</si>
  <si>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</si>
  <si>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</si>
  <si>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</si>
  <si>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</si>
  <si>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</si>
  <si>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</si>
  <si>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</si>
  <si>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</si>
  <si>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</si>
  <si>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</si>
  <si>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</si>
  <si>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</si>
  <si>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</si>
  <si>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</si>
  <si>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</si>
  <si>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</si>
  <si>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</si>
  <si>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</si>
  <si>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</si>
  <si>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</si>
  <si>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</si>
  <si>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</si>
  <si>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</si>
  <si>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</si>
  <si>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</si>
  <si>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</si>
  <si>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</si>
  <si>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</si>
  <si>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</si>
  <si>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</si>
  <si>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</si>
  <si>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</si>
  <si>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</si>
  <si>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</si>
  <si>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</si>
  <si>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</si>
  <si>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</si>
  <si>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</si>
  <si>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</si>
  <si>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</si>
  <si>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</si>
  <si>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</si>
  <si>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</si>
  <si>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</si>
  <si>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</si>
  <si>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</si>
  <si>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</si>
  <si>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</si>
  <si>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</si>
  <si>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</si>
  <si>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</si>
  <si>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</si>
  <si>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</si>
  <si>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</si>
  <si>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</si>
  <si>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</si>
  <si>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</si>
  <si>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</si>
  <si>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</si>
  <si>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</si>
  <si>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</si>
  <si>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</si>
  <si>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</si>
  <si>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</si>
  <si>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</si>
  <si>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</si>
  <si>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</si>
  <si>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</si>
  <si>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</si>
  <si>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</si>
  <si>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</si>
  <si>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</si>
  <si>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</si>
  <si>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</si>
  <si>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</si>
  <si>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</si>
  <si>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</si>
  <si>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</si>
  <si>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</si>
  <si>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</si>
  <si>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</si>
  <si>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</si>
  <si>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</si>
  <si>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</si>
  <si>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</si>
  <si>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</si>
  <si>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</si>
  <si>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</si>
  <si>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</si>
  <si>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</si>
  <si>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</si>
  <si>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</si>
  <si>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</si>
  <si>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</si>
  <si>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</si>
  <si>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</si>
  <si>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</si>
  <si>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</si>
  <si>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</si>
  <si>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</si>
  <si>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</si>
  <si>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</si>
  <si>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</si>
  <si>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</si>
  <si>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</si>
  <si>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</si>
  <si>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</si>
  <si>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</si>
  <si>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</si>
  <si>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</si>
  <si>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</si>
  <si>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</si>
  <si>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</si>
  <si>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</si>
  <si>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</si>
  <si>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</si>
  <si>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</si>
  <si>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</si>
  <si>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</si>
  <si>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</si>
  <si>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</si>
  <si>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</si>
  <si>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</si>
  <si>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</si>
  <si>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</si>
  <si>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</si>
  <si>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</si>
  <si>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</si>
  <si>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</si>
  <si>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</si>
  <si>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</si>
  <si>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</si>
  <si>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</si>
  <si>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</si>
  <si>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</si>
  <si>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</si>
  <si>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</si>
  <si>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</si>
  <si>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</si>
  <si>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</si>
  <si>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</si>
  <si>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</si>
  <si>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</si>
  <si>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</si>
  <si>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</si>
  <si>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</si>
  <si>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</si>
  <si>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</si>
  <si>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</si>
  <si>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</si>
  <si>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</si>
  <si>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</si>
  <si>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</si>
  <si>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</si>
  <si>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</si>
  <si>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</si>
  <si>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</si>
  <si>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</si>
  <si>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</si>
  <si>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</si>
  <si>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</si>
  <si>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</si>
  <si>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</si>
  <si>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</si>
  <si>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</si>
  <si>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</si>
  <si>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</si>
  <si>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</si>
  <si>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</si>
  <si>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</si>
  <si>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</si>
  <si>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</si>
  <si>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</si>
  <si>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</si>
  <si>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</si>
  <si>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</si>
  <si>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</si>
  <si>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</si>
  <si>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</si>
  <si>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</si>
  <si>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</si>
  <si>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</si>
  <si>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</si>
  <si>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</si>
  <si>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</si>
  <si>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</si>
  <si>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</si>
  <si>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</si>
  <si>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</si>
  <si>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</si>
  <si>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</si>
  <si>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</si>
  <si>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</si>
  <si>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</si>
  <si>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</si>
  <si>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</si>
  <si>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</si>
  <si>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</si>
  <si>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</si>
  <si>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</si>
  <si>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</si>
  <si>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</si>
  <si>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</si>
  <si>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</si>
  <si>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</si>
  <si>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</si>
  <si>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</si>
  <si>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</si>
  <si>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</si>
  <si>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</si>
  <si>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</si>
  <si>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</si>
  <si>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</si>
  <si>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</si>
  <si>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</si>
  <si>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</si>
  <si>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</si>
  <si>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</si>
  <si>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</si>
  <si>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</si>
  <si>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</si>
  <si>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</si>
  <si>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</si>
  <si>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</si>
  <si>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</si>
  <si>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</si>
  <si>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</si>
  <si>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</si>
  <si>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</si>
  <si>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</si>
  <si>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</si>
  <si>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</si>
  <si>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</si>
  <si>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</si>
  <si>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</si>
  <si>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</si>
  <si>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</si>
  <si>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</si>
  <si>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</si>
  <si>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</si>
  <si>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</si>
  <si>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</si>
  <si>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</si>
  <si>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</si>
  <si>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</si>
  <si>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</si>
  <si>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</si>
  <si>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</si>
  <si>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</si>
  <si>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</si>
  <si>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</si>
  <si>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</si>
  <si>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</si>
  <si>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</si>
  <si>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</si>
  <si>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</si>
  <si>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</si>
  <si>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</si>
  <si>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</si>
  <si>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</si>
  <si>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</si>
  <si>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</si>
  <si>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</si>
  <si>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</si>
  <si>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</si>
  <si>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</si>
  <si>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</si>
  <si>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</si>
  <si>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</si>
  <si>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</si>
  <si>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</si>
  <si>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</si>
  <si>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</si>
  <si>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</si>
  <si>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</si>
  <si>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</si>
  <si>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</si>
  <si>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</si>
  <si>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</si>
  <si>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</si>
  <si>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</si>
  <si>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</si>
  <si>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</si>
  <si>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</si>
  <si>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</si>
  <si>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</si>
  <si>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</si>
  <si>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</si>
  <si>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</si>
  <si>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</si>
  <si>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</si>
  <si>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</si>
  <si>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</si>
  <si>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</si>
  <si>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</si>
  <si>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</si>
  <si>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</si>
  <si>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</si>
  <si>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</si>
  <si>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</si>
  <si>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</si>
  <si>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</si>
  <si>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</si>
  <si>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</si>
  <si>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</si>
  <si>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</si>
  <si>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</si>
  <si>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</si>
  <si>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</si>
  <si>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</si>
  <si>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</si>
  <si>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</si>
  <si>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</si>
  <si>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</si>
  <si>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</si>
  <si>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</si>
  <si>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</si>
  <si>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</si>
  <si>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</si>
  <si>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</si>
  <si>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</si>
  <si>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</si>
  <si>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</si>
  <si>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</si>
  <si>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</si>
  <si>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</si>
  <si>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</si>
  <si>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</si>
  <si>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</si>
  <si>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</si>
  <si>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</si>
  <si>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</si>
  <si>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</si>
  <si>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</si>
  <si>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</si>
  <si>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</si>
  <si>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</si>
  <si>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</si>
  <si>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</si>
  <si>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</si>
  <si>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</si>
  <si>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</si>
  <si>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</si>
  <si>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</si>
  <si>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</si>
  <si>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</si>
  <si>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</si>
  <si>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</si>
  <si>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</si>
  <si>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</si>
  <si>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</si>
  <si>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</si>
  <si>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</si>
  <si>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</si>
  <si>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</si>
  <si>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</si>
  <si>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</si>
  <si>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</si>
  <si>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</si>
  <si>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</si>
  <si>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</si>
  <si>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</si>
  <si>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</si>
  <si>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</si>
  <si>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</si>
  <si>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</si>
  <si>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</si>
  <si>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</si>
  <si>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</si>
  <si>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</si>
  <si>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</si>
  <si>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</si>
  <si>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</si>
  <si>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</si>
  <si>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</si>
  <si>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</si>
  <si>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</si>
  <si>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</si>
  <si>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</si>
  <si>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</si>
  <si>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</si>
  <si>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</si>
  <si>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</si>
  <si>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</si>
  <si>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</si>
  <si>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</si>
  <si>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</si>
  <si>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</si>
  <si>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</si>
  <si>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</si>
  <si>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</si>
  <si>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</si>
  <si>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</si>
  <si>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</si>
  <si>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</si>
  <si>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</si>
  <si>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</si>
  <si>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</si>
  <si>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</si>
  <si>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</si>
  <si>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</si>
  <si>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</si>
  <si>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</si>
  <si>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</si>
  <si>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</si>
  <si>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</si>
  <si>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</si>
  <si>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</si>
  <si>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</si>
  <si>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</si>
  <si>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</si>
  <si>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</si>
  <si>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</si>
  <si>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</si>
  <si>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</si>
  <si>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</si>
  <si>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</si>
  <si>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</si>
  <si>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</si>
  <si>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</si>
  <si>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</si>
  <si>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</si>
  <si>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</si>
  <si>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</si>
  <si>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</si>
  <si>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</si>
  <si>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</si>
  <si>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</si>
  <si>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</si>
  <si>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</si>
  <si>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</si>
  <si>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</si>
  <si>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</si>
  <si>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</si>
  <si>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</si>
  <si>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</si>
  <si>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</si>
  <si>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</si>
  <si>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</si>
  <si>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</si>
  <si>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</si>
  <si>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</si>
  <si>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</si>
  <si>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</si>
  <si>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</si>
  <si>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</si>
  <si>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</si>
  <si>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</si>
  <si>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</si>
  <si>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</si>
  <si>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</si>
  <si>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</si>
  <si>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</si>
  <si>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</si>
  <si>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</si>
  <si>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</si>
  <si>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</si>
  <si>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</si>
  <si>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</si>
  <si>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</si>
  <si>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</si>
  <si>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</si>
  <si>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</si>
  <si>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</si>
  <si>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</si>
  <si>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</si>
  <si>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</si>
  <si>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</si>
  <si>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</si>
  <si>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</si>
  <si>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</si>
  <si>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</si>
  <si>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</si>
  <si>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</si>
  <si>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</si>
  <si>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</si>
  <si>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</si>
  <si>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</si>
  <si>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</si>
  <si>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</si>
  <si>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</si>
  <si>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</si>
  <si>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</si>
  <si>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</si>
  <si>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</si>
  <si>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</si>
  <si>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</si>
  <si>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</si>
  <si>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</si>
  <si>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</si>
  <si>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</si>
  <si>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</si>
  <si>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</si>
  <si>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</si>
  <si>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</si>
  <si>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</si>
  <si>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</si>
  <si>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</si>
  <si>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</si>
  <si>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</si>
  <si>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</si>
  <si>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</si>
  <si>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</si>
  <si>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</si>
  <si>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</si>
  <si>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</si>
  <si>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</si>
  <si>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</si>
  <si>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</si>
  <si>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</si>
  <si>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</si>
  <si>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</si>
  <si>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</si>
  <si>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</si>
  <si>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</si>
  <si>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</si>
  <si>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</si>
  <si>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</si>
  <si>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</si>
  <si>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</si>
  <si>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</si>
  <si>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</si>
  <si>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</si>
  <si>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</si>
  <si>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</si>
  <si>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</si>
  <si>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</si>
  <si>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</si>
  <si>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</si>
  <si>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</si>
  <si>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</si>
  <si>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</si>
  <si>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</si>
  <si>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</si>
  <si>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</si>
  <si>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</si>
  <si>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</si>
  <si>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</si>
  <si>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</si>
  <si>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</si>
  <si>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</si>
  <si>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</si>
  <si>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</si>
  <si>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</si>
  <si>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</si>
  <si>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</si>
  <si>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</si>
  <si>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</si>
  <si>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</si>
  <si>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</si>
  <si>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</si>
  <si>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</si>
  <si>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</si>
  <si>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</si>
  <si>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</si>
  <si>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</si>
  <si>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</si>
  <si>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</si>
  <si>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</si>
  <si>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</si>
  <si>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</si>
  <si>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</si>
  <si>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</si>
  <si>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</si>
  <si>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</si>
  <si>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</si>
  <si>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</si>
  <si>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</si>
  <si>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</si>
  <si>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</si>
  <si>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</si>
  <si>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</si>
  <si>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</si>
  <si>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</si>
  <si>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</si>
  <si>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</si>
  <si>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</si>
  <si>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</si>
  <si>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</si>
  <si>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</si>
  <si>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</si>
  <si>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</si>
  <si>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</si>
  <si>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</si>
  <si>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</si>
  <si>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</si>
  <si>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</si>
  <si>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</si>
  <si>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</si>
  <si>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</si>
  <si>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</si>
  <si>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</si>
  <si>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</si>
  <si>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</si>
  <si>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</si>
  <si>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</si>
  <si>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</si>
  <si>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</si>
  <si>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</si>
  <si>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</si>
  <si>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</si>
  <si>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</si>
  <si>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</si>
  <si>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</si>
  <si>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</si>
  <si>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</si>
  <si>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</si>
  <si>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</si>
  <si>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</si>
  <si>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</si>
  <si>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</si>
  <si>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</si>
  <si>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</si>
  <si>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</si>
  <si>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</si>
  <si>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</si>
  <si>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</si>
  <si>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</si>
  <si>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</si>
  <si>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</si>
  <si>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</si>
  <si>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</si>
  <si>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</si>
  <si>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</si>
  <si>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</si>
  <si>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</si>
  <si>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</si>
  <si>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</si>
  <si>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</si>
  <si>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</si>
  <si>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</si>
  <si>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</si>
  <si>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</si>
  <si>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</si>
  <si>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</si>
  <si>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</si>
  <si>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</si>
  <si>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</si>
  <si>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</si>
  <si>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</si>
  <si>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</si>
  <si>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</si>
  <si>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</si>
  <si>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</si>
  <si>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</si>
  <si>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</si>
  <si>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</si>
  <si>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</si>
  <si>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</si>
  <si>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</si>
  <si>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</si>
  <si>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</si>
  <si>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</si>
  <si>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</si>
  <si>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</si>
  <si>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</si>
  <si>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</si>
  <si>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</si>
  <si>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</si>
  <si>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</si>
  <si>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</si>
  <si>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</si>
  <si>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</si>
  <si>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</si>
  <si>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</si>
  <si>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</si>
  <si>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</si>
  <si>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</si>
  <si>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</si>
  <si>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</si>
  <si>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</si>
  <si>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</si>
  <si>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</si>
  <si>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</si>
  <si>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</si>
  <si>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</si>
  <si>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</si>
  <si>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</si>
  <si>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</si>
  <si>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</si>
  <si>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</si>
  <si>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</si>
  <si>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</si>
  <si>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</si>
  <si>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</si>
  <si>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</si>
  <si>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</si>
  <si>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</si>
  <si>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</si>
  <si>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</si>
  <si>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</si>
  <si>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</si>
  <si>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</si>
  <si>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</si>
  <si>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</si>
  <si>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</si>
  <si>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</si>
  <si>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</si>
  <si>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</si>
  <si>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</si>
  <si>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</si>
  <si>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</si>
  <si>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</si>
  <si>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</si>
  <si>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</si>
  <si>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</si>
  <si>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</si>
  <si>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</si>
  <si>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</si>
  <si>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</si>
  <si>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</si>
  <si>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</si>
  <si>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</si>
  <si>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</si>
  <si>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</si>
  <si>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</si>
  <si>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</si>
  <si>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</si>
  <si>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</si>
  <si>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</si>
  <si>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</si>
  <si>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</si>
  <si>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</si>
  <si>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</si>
  <si>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</si>
  <si>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</si>
  <si>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</si>
  <si>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</si>
  <si>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</si>
  <si>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</si>
  <si>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</si>
  <si>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</si>
  <si>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</si>
  <si>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</si>
  <si>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</si>
  <si>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</si>
  <si>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</si>
  <si>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</si>
  <si>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</si>
  <si>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</si>
  <si>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</si>
  <si>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</si>
  <si>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</si>
  <si>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</si>
  <si>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</si>
  <si>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</si>
  <si>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</si>
  <si>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</si>
  <si>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</si>
  <si>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</si>
  <si>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</si>
  <si>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</si>
  <si>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</si>
  <si>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</si>
  <si>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</si>
  <si>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</si>
  <si>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</si>
  <si>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</si>
  <si>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</si>
  <si>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</si>
  <si>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</si>
  <si>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</si>
  <si>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</si>
  <si>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</si>
  <si>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</si>
  <si>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</si>
  <si>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</si>
  <si>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</si>
  <si>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</si>
  <si>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</si>
  <si>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</si>
  <si>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</si>
  <si>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</si>
  <si>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</si>
  <si>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</si>
  <si>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</si>
  <si>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</si>
  <si>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</si>
  <si>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</si>
  <si>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</si>
  <si>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</si>
  <si>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</si>
  <si>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</si>
  <si>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</si>
  <si>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</si>
  <si>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</si>
  <si>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</si>
  <si>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</si>
  <si>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</si>
  <si>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</si>
  <si>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</si>
  <si>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</si>
  <si>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</si>
  <si>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</si>
  <si>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</si>
  <si>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</si>
  <si>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</si>
  <si>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</si>
  <si>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</si>
  <si>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</si>
  <si>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</si>
  <si>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</si>
  <si>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</si>
  <si>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</si>
  <si>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</si>
  <si>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</si>
  <si>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</si>
  <si>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</si>
  <si>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</si>
  <si>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</si>
  <si>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</si>
  <si>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</si>
  <si>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</si>
  <si>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</si>
  <si>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</si>
  <si>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</si>
  <si>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</si>
  <si>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</si>
  <si>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</si>
  <si>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</si>
  <si>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</si>
  <si>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</si>
  <si>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</si>
  <si>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</si>
  <si>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</si>
  <si>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</si>
  <si>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</si>
  <si>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</si>
  <si>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</si>
  <si>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</si>
  <si>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</si>
  <si>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</si>
  <si>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</si>
  <si>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</si>
  <si>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</si>
  <si>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</si>
  <si>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</si>
  <si>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</si>
  <si>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</si>
  <si>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</si>
  <si>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</si>
  <si>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</si>
  <si>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</si>
  <si>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</si>
  <si>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</si>
  <si>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</si>
  <si>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</si>
  <si>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</si>
  <si>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</si>
  <si>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</si>
  <si>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</si>
  <si>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</si>
  <si>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</si>
  <si>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</si>
  <si>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</si>
  <si>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</si>
  <si>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</si>
  <si>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</si>
  <si>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</si>
  <si>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</si>
  <si>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</si>
  <si>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</si>
  <si>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</si>
  <si>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</si>
  <si>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</si>
  <si>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</si>
  <si>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</si>
  <si>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</si>
  <si>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</si>
  <si>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</si>
  <si>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</si>
  <si>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</si>
  <si>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</si>
  <si>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</si>
  <si>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</si>
  <si>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</si>
  <si>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</si>
  <si>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</si>
  <si>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</si>
  <si>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</si>
  <si>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</si>
  <si>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</si>
  <si>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</si>
  <si>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</si>
  <si>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</si>
  <si>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</si>
  <si>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</si>
  <si>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</si>
  <si>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</si>
  <si>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</si>
  <si>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</si>
  <si>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</si>
  <si>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</si>
  <si>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</si>
  <si>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</si>
  <si>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</si>
  <si>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</si>
  <si>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</si>
  <si>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</si>
  <si>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</si>
  <si>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</si>
  <si>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</si>
  <si>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</si>
  <si>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</si>
  <si>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</si>
  <si>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</si>
  <si>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</si>
  <si>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</si>
  <si>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</si>
  <si>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</si>
  <si>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</si>
  <si>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</si>
  <si>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</si>
  <si>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</si>
  <si>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</si>
  <si>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</si>
  <si>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</si>
  <si>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</si>
  <si>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</si>
  <si>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</si>
  <si>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</si>
  <si>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</si>
  <si>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</si>
  <si>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</si>
  <si>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</si>
  <si>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</si>
  <si>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</si>
  <si>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</si>
  <si>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</si>
  <si>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</si>
  <si>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</si>
  <si>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</si>
  <si>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</si>
  <si>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</si>
  <si>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</si>
  <si>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</si>
  <si>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</si>
  <si>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</si>
  <si>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</si>
  <si>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</si>
  <si>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</si>
  <si>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</si>
  <si>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</si>
  <si>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</si>
  <si>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</si>
  <si>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</si>
  <si>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</si>
  <si>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</si>
  <si>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</si>
  <si>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</si>
  <si>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</si>
  <si>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</si>
  <si>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</si>
  <si>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</si>
  <si>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</si>
  <si>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</si>
  <si>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</si>
  <si>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</si>
  <si>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</si>
  <si>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</si>
  <si>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</si>
  <si>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</si>
  <si>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</si>
  <si>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</si>
  <si>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</si>
  <si>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</si>
  <si>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</si>
  <si>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</si>
  <si>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</si>
  <si>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</si>
  <si>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</si>
  <si>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</si>
  <si>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</si>
  <si>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</si>
  <si>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</si>
  <si>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</si>
  <si>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</si>
  <si>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</si>
  <si>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</si>
  <si>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</si>
  <si>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</si>
  <si>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</si>
  <si>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</si>
  <si>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</si>
  <si>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</si>
  <si>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</si>
  <si>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</si>
  <si>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</si>
  <si>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</si>
  <si>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</si>
  <si>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</si>
  <si>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</si>
  <si>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</si>
  <si>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</si>
  <si>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</si>
  <si>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</si>
  <si>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</si>
  <si>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</si>
  <si>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</si>
  <si>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</si>
  <si>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</si>
  <si>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</si>
  <si>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</si>
  <si>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</si>
  <si>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</si>
  <si>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</si>
  <si>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</si>
  <si>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</si>
  <si>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</si>
  <si>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</si>
  <si>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</si>
  <si>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</si>
  <si>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</si>
  <si>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</si>
  <si>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</si>
  <si>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</si>
  <si>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</si>
  <si>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</si>
  <si>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</si>
  <si>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</si>
  <si>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</si>
  <si>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</si>
  <si>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</si>
  <si>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</si>
  <si>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</si>
  <si>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</si>
  <si>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</si>
  <si>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</si>
  <si>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</si>
  <si>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</si>
  <si>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</si>
  <si>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</si>
  <si>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</si>
  <si>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</si>
  <si>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</si>
  <si>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</si>
  <si>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</si>
  <si>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</si>
  <si>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</si>
  <si>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</si>
  <si>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</si>
  <si>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</si>
  <si>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</si>
  <si>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</si>
  <si>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</si>
  <si>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</si>
  <si>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</si>
  <si>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</si>
  <si>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</si>
  <si>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</si>
  <si>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</si>
  <si>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</si>
  <si>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</si>
  <si>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</si>
  <si>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</si>
  <si>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</si>
  <si>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</si>
  <si>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</si>
  <si>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</si>
  <si>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</si>
  <si>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</si>
  <si>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</si>
  <si>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</si>
  <si>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</si>
  <si>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</si>
  <si>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</si>
  <si>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</si>
  <si>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</si>
  <si>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</si>
  <si>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</si>
  <si>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</si>
  <si>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</si>
  <si>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</si>
  <si>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</si>
  <si>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</si>
  <si>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</si>
  <si>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</si>
  <si>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</si>
  <si>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</si>
  <si>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</si>
  <si>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</si>
  <si>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</si>
  <si>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</si>
  <si>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</si>
  <si>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</si>
  <si>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</si>
  <si>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</si>
  <si>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</si>
  <si>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</si>
  <si>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</si>
  <si>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</si>
  <si>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</si>
  <si>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</si>
  <si>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</si>
  <si>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</si>
  <si>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</si>
  <si>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</si>
  <si>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</si>
  <si>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</si>
  <si>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</si>
  <si>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</si>
  <si>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</si>
  <si>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</si>
  <si>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</si>
  <si>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</si>
  <si>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</si>
  <si>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</si>
  <si>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</si>
  <si>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</si>
  <si>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</si>
  <si>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</si>
  <si>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</si>
  <si>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</si>
  <si>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</si>
  <si>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</si>
  <si>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</si>
  <si>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</si>
  <si>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</si>
  <si>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</si>
  <si>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</si>
  <si>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</si>
  <si>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</si>
  <si>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</si>
  <si>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</si>
  <si>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</si>
  <si>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</si>
  <si>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</si>
  <si>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</si>
  <si>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</si>
  <si>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</si>
  <si>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</si>
  <si>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</si>
  <si>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</si>
  <si>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</si>
  <si>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</si>
  <si>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</si>
  <si>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</si>
  <si>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</si>
  <si>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</si>
  <si>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</si>
  <si>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</si>
  <si>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</si>
  <si>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</si>
  <si>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</si>
  <si>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</si>
  <si>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</si>
  <si>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</si>
  <si>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</si>
  <si>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</si>
  <si>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</si>
  <si>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</si>
  <si>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</si>
  <si>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</si>
  <si>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</si>
  <si>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</si>
  <si>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</si>
  <si>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</si>
  <si>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</si>
  <si>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</si>
  <si>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</si>
  <si>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</si>
  <si>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</si>
  <si>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</si>
  <si>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</si>
  <si>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</si>
  <si>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</si>
  <si>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</si>
  <si>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</si>
  <si>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</si>
  <si>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</si>
  <si>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</si>
  <si>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</si>
  <si>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</si>
  <si>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</si>
  <si>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</si>
  <si>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</si>
  <si>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</si>
  <si>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</si>
  <si>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</si>
  <si>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</si>
  <si>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</si>
  <si>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</si>
  <si>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</si>
  <si>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</si>
  <si>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</si>
  <si>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</si>
  <si>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</si>
  <si>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</si>
  <si>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</si>
  <si>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</si>
  <si>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</si>
  <si>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</si>
  <si>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</si>
  <si>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</si>
  <si>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</si>
  <si>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</si>
  <si>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</si>
  <si>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</si>
  <si>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</si>
  <si>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</si>
  <si>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</si>
  <si>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</si>
  <si>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</si>
  <si>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</si>
  <si>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</si>
  <si>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</si>
  <si>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</si>
  <si>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</si>
  <si>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</si>
  <si>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</si>
  <si>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</si>
  <si>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</si>
  <si>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</si>
  <si>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</si>
  <si>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</si>
  <si>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</si>
  <si>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</si>
  <si>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</si>
  <si>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</si>
  <si>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</si>
  <si>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</si>
  <si>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</si>
  <si>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</si>
  <si>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</si>
  <si>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</si>
  <si>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</si>
  <si>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</si>
  <si>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</si>
  <si>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</si>
  <si>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</si>
  <si>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</si>
  <si>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</si>
  <si>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</si>
  <si>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</si>
  <si>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</si>
  <si>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</si>
  <si>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</si>
  <si>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</si>
  <si>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</si>
  <si>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</si>
  <si>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</si>
  <si>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</si>
  <si>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</si>
  <si>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</si>
  <si>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</si>
  <si>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</si>
  <si>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</si>
  <si>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</si>
  <si>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</si>
  <si>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</si>
  <si>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</si>
  <si>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</si>
  <si>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</si>
  <si>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</si>
  <si>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</si>
  <si>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</si>
  <si>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</si>
  <si>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</si>
  <si>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</si>
  <si>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</si>
  <si>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</si>
  <si>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</si>
  <si>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</si>
  <si>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</si>
  <si>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</si>
  <si>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</si>
  <si>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</si>
  <si>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</si>
  <si>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</si>
  <si>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</si>
  <si>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</si>
  <si>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</si>
  <si>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</si>
  <si>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</si>
  <si>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</si>
  <si>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</si>
  <si>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</si>
  <si>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</si>
  <si>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</si>
  <si>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</si>
  <si>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</si>
  <si>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</si>
  <si>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</si>
  <si>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</si>
  <si>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</si>
  <si>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</si>
  <si>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</si>
  <si>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</si>
  <si>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</si>
  <si>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</si>
  <si>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</si>
  <si>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</si>
  <si>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</si>
  <si>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</si>
  <si>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</si>
  <si>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</si>
  <si>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</si>
  <si>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</si>
  <si>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</si>
  <si>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</si>
  <si>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</si>
  <si>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</si>
  <si>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</si>
  <si>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</si>
  <si>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</si>
  <si>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</si>
  <si>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</si>
  <si>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</si>
  <si>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</si>
  <si>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</si>
  <si>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</si>
  <si>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</si>
  <si>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</si>
  <si>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</si>
  <si>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</si>
  <si>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</si>
  <si>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</si>
  <si>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</si>
  <si>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</si>
  <si>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</si>
  <si>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</si>
  <si>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</si>
  <si>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</si>
  <si>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</si>
  <si>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</si>
  <si>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</si>
  <si>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</si>
  <si>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</si>
  <si>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</si>
  <si>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</si>
  <si>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</si>
  <si>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</si>
  <si>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</si>
  <si>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</si>
  <si>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</si>
  <si>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</si>
  <si>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</si>
  <si>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</si>
  <si>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</si>
  <si>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</si>
  <si>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</si>
  <si>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</si>
  <si>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</si>
  <si>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</si>
  <si>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</si>
  <si>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</si>
  <si>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</si>
  <si>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</si>
  <si>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</si>
  <si>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</si>
  <si>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</si>
  <si>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</si>
  <si>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</si>
  <si>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</si>
  <si>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</si>
  <si>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</si>
  <si>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</si>
  <si>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</si>
  <si>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</si>
  <si>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</si>
  <si>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</si>
  <si>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</si>
  <si>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</si>
  <si>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</si>
  <si>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</si>
  <si>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</si>
  <si>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</si>
  <si>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</si>
  <si>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</si>
  <si>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</si>
  <si>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</si>
  <si>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</si>
  <si>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</si>
  <si>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</si>
  <si>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</si>
  <si>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</si>
  <si>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</si>
  <si>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</si>
  <si>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</si>
  <si>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</si>
  <si>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</si>
  <si>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</si>
  <si>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</si>
  <si>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</si>
  <si>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</si>
  <si>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</si>
  <si>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</si>
  <si>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</si>
  <si>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</si>
  <si>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</si>
  <si>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</si>
  <si>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</si>
  <si>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</si>
  <si>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</si>
  <si>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</si>
  <si>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</si>
  <si>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</si>
  <si>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</si>
  <si>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</si>
  <si>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</si>
  <si>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</si>
  <si>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</si>
  <si>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</si>
  <si>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</si>
  <si>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</si>
  <si>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</si>
  <si>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</si>
  <si>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</si>
  <si>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</si>
  <si>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</si>
  <si>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</si>
  <si>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</si>
  <si>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</si>
  <si>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</si>
  <si>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</si>
  <si>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</si>
  <si>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</si>
  <si>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</si>
  <si>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</si>
  <si>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</si>
  <si>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</si>
  <si>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</si>
  <si>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</si>
  <si>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</si>
  <si>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</si>
  <si>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</si>
  <si>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</si>
  <si>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</si>
  <si>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</si>
  <si>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</si>
  <si>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</si>
  <si>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</si>
  <si>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</si>
  <si>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</si>
  <si>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</si>
  <si>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</si>
  <si>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</si>
  <si>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</si>
  <si>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</si>
  <si>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</si>
  <si>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</si>
  <si>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</si>
  <si>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</si>
  <si>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</si>
  <si>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</si>
  <si>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</si>
  <si>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</si>
  <si>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</si>
  <si>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</si>
  <si>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</si>
  <si>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</si>
  <si>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</si>
  <si>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</si>
  <si>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</si>
  <si>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</si>
  <si>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</si>
  <si>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</si>
  <si>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</si>
  <si>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</si>
  <si>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</si>
  <si>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</si>
  <si>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</si>
  <si>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</si>
  <si>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</si>
  <si>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</si>
  <si>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</si>
  <si>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</si>
  <si>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</si>
  <si>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</si>
  <si>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</si>
  <si>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</si>
  <si>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</si>
  <si>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</si>
  <si>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</si>
  <si>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</si>
  <si>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</si>
  <si>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</si>
  <si>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</si>
  <si>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</si>
  <si>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</si>
  <si>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</si>
  <si>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</si>
  <si>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</si>
  <si>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</si>
  <si>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</si>
  <si>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</si>
  <si>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</si>
  <si>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</si>
  <si>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</si>
  <si>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</si>
  <si>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</si>
  <si>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</si>
  <si>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</si>
  <si>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</si>
  <si>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</si>
  <si>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</si>
  <si>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</si>
  <si>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</si>
  <si>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</si>
  <si>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</si>
  <si>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</si>
  <si>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</si>
  <si>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</si>
  <si>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</si>
  <si>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</si>
  <si>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</si>
  <si>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</si>
  <si>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</si>
  <si>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</si>
  <si>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</si>
  <si>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</si>
  <si>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</si>
  <si>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</si>
  <si>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</si>
  <si>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</si>
  <si>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</si>
  <si>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</si>
  <si>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</si>
  <si>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</si>
  <si>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</si>
  <si>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</si>
  <si>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</si>
  <si>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</si>
  <si>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</si>
  <si>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</si>
  <si>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</si>
  <si>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</si>
  <si>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</si>
  <si>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</si>
  <si>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</si>
  <si>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</si>
  <si>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</si>
  <si>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</si>
  <si>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</si>
  <si>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</si>
  <si>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</si>
  <si>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</si>
  <si>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</si>
  <si>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</si>
  <si>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</si>
  <si>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</si>
  <si>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</si>
  <si>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</si>
  <si>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</si>
  <si>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</si>
  <si>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</si>
  <si>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</si>
  <si>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</si>
  <si>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</si>
  <si>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</si>
  <si>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</si>
  <si>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</si>
  <si>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</si>
  <si>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</si>
  <si>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</si>
  <si>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</si>
  <si>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</si>
  <si>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</si>
  <si>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</si>
  <si>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</si>
  <si>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</si>
  <si>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</si>
  <si>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</si>
  <si>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</si>
  <si>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</si>
  <si>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</si>
  <si>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</si>
  <si>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</si>
  <si>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</si>
  <si>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</si>
  <si>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</si>
  <si>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</si>
  <si>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</si>
  <si>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</si>
  <si>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</si>
  <si>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</si>
  <si>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</si>
  <si>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</si>
  <si>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</si>
  <si>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</si>
  <si>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</si>
  <si>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</si>
  <si>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</si>
  <si>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</si>
  <si>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</si>
  <si>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</si>
  <si>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</si>
  <si>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</si>
  <si>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</si>
  <si>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</si>
  <si>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</si>
  <si>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</si>
  <si>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</si>
  <si>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</si>
  <si>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</si>
  <si>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</si>
  <si>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</si>
  <si>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</si>
  <si>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</si>
  <si>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</si>
  <si>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</si>
  <si>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</si>
  <si>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</si>
  <si>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</si>
  <si>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</si>
  <si>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</si>
  <si>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</si>
  <si>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</si>
  <si>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</si>
  <si>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</si>
  <si>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</si>
  <si>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</si>
  <si>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</si>
  <si>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</si>
  <si>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</si>
  <si>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</si>
  <si>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</si>
  <si>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</si>
  <si>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</si>
  <si>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</si>
  <si>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</si>
  <si>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</si>
  <si>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</si>
  <si>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</si>
  <si>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</si>
  <si>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</si>
  <si>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</si>
  <si>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</si>
  <si>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</si>
  <si>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</si>
  <si>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</si>
  <si>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</si>
  <si>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</si>
  <si>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</si>
  <si>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</si>
  <si>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</si>
  <si>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</si>
  <si>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</si>
  <si>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</si>
  <si>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</si>
  <si>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</si>
  <si>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</si>
  <si>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</si>
  <si>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</si>
  <si>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</si>
  <si>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</si>
  <si>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</si>
  <si>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</si>
  <si>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</si>
  <si>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</si>
  <si>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</si>
  <si>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</si>
  <si>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</si>
  <si>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</si>
  <si>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</si>
  <si>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</si>
  <si>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</si>
  <si>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</si>
  <si>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</si>
  <si>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</si>
  <si>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</si>
  <si>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</si>
  <si>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</si>
  <si>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</si>
  <si>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</si>
  <si>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</si>
  <si>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</si>
  <si>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</si>
  <si>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</si>
  <si>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</si>
  <si>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</si>
  <si>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</si>
  <si>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</si>
  <si>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</si>
  <si>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</si>
  <si>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</si>
  <si>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</si>
  <si>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</si>
  <si>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</si>
  <si>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</si>
  <si>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</si>
  <si>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</si>
  <si>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</si>
  <si>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</si>
  <si>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</si>
  <si>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</si>
  <si>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</si>
  <si>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</si>
  <si>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</si>
  <si>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</si>
  <si>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</si>
  <si>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</si>
  <si>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</si>
  <si>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</si>
  <si>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</si>
  <si>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</si>
  <si>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</si>
  <si>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</si>
  <si>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</si>
  <si>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</si>
  <si>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</si>
  <si>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</si>
  <si>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</si>
  <si>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</si>
  <si>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</si>
  <si>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</si>
  <si>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</si>
  <si>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</si>
  <si>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</si>
  <si>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</si>
  <si>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</si>
  <si>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</si>
  <si>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</si>
  <si>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</si>
  <si>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</si>
  <si>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</si>
  <si>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</si>
  <si>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</si>
  <si>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</si>
  <si>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</si>
  <si>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</si>
  <si>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</si>
  <si>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</si>
  <si>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</si>
  <si>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</si>
  <si>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</si>
  <si>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</si>
  <si>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</si>
  <si>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</si>
  <si>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</si>
  <si>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</si>
  <si>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</si>
  <si>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</si>
  <si>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</si>
  <si>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</si>
  <si>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</si>
  <si>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</si>
  <si>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</si>
  <si>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</si>
  <si>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</si>
  <si>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</si>
  <si>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</si>
  <si>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</si>
  <si>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</si>
  <si>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</si>
  <si>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</si>
  <si>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</si>
  <si>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</si>
  <si>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</si>
  <si>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</si>
  <si>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</si>
  <si>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</si>
  <si>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</si>
  <si>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</si>
  <si>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</si>
  <si>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</si>
  <si>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</si>
  <si>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</si>
  <si>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</si>
  <si>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</si>
  <si>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</si>
  <si>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</si>
  <si>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</si>
  <si>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</si>
  <si>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</si>
  <si>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</si>
  <si>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</si>
  <si>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</si>
  <si>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</si>
  <si>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</si>
  <si>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</si>
  <si>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</si>
  <si>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</si>
  <si>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</si>
  <si>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</si>
  <si>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</si>
  <si>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</si>
  <si>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</si>
  <si>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</si>
  <si>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</si>
  <si>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</si>
  <si>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</si>
  <si>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</si>
  <si>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</si>
  <si>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</si>
  <si>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</si>
  <si>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</si>
  <si>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</si>
  <si>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</si>
  <si>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</si>
  <si>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</si>
  <si>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</si>
  <si>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</si>
  <si>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</si>
  <si>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</si>
  <si>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</si>
  <si>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</si>
  <si>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</si>
  <si>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</si>
  <si>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</si>
  <si>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</si>
  <si>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</si>
  <si>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</si>
  <si>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</si>
  <si>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</si>
  <si>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</si>
  <si>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</si>
  <si>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</si>
  <si>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</si>
  <si>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</si>
  <si>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</si>
  <si>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</si>
  <si>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</si>
  <si>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</si>
  <si>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</si>
  <si>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</si>
  <si>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</si>
  <si>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</si>
  <si>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</si>
  <si>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</si>
  <si>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</si>
  <si>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</si>
  <si>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</si>
  <si>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</si>
  <si>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</si>
  <si>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</si>
  <si>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</si>
  <si>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</si>
  <si>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</si>
  <si>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</si>
  <si>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</si>
  <si>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</si>
  <si>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</si>
  <si>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</si>
  <si>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</si>
  <si>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</si>
  <si>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</si>
  <si>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</si>
  <si>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</si>
  <si>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</si>
  <si>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</si>
  <si>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</si>
  <si>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</si>
  <si>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</si>
  <si>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</si>
  <si>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</si>
  <si>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</si>
  <si>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</si>
  <si>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</si>
  <si>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</si>
  <si>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</si>
  <si>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</si>
  <si>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</si>
  <si>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</si>
  <si>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</si>
  <si>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</si>
  <si>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</si>
  <si>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</si>
  <si>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</si>
  <si>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</si>
  <si>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</si>
  <si>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</si>
  <si>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</si>
  <si>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</si>
  <si>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</si>
  <si>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</si>
  <si>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</si>
  <si>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</si>
  <si>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</si>
  <si>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</si>
  <si>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</si>
  <si>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</si>
  <si>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</si>
  <si>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</si>
  <si>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</si>
  <si>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</si>
  <si>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</si>
  <si>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</si>
  <si>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</si>
  <si>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</si>
  <si>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</si>
  <si>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</si>
  <si>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</si>
  <si>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</si>
  <si>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</si>
  <si>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</si>
  <si>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</si>
  <si>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</si>
  <si>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</si>
  <si>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</si>
  <si>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</si>
  <si>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</si>
  <si>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</si>
  <si>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</si>
  <si>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</si>
  <si>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</si>
  <si>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</si>
  <si>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</si>
  <si>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</si>
  <si>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</si>
  <si>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</si>
  <si>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</si>
  <si>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</si>
  <si>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</si>
  <si>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</si>
  <si>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</si>
  <si>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</si>
  <si>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</si>
  <si>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</si>
  <si>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</si>
  <si>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</si>
  <si>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</si>
  <si>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</si>
  <si>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</si>
  <si>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</si>
  <si>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</si>
  <si>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</si>
  <si>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</si>
  <si>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</si>
  <si>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</si>
  <si>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</si>
  <si>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</si>
  <si>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</si>
  <si>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</si>
  <si>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</si>
  <si>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</si>
  <si>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</si>
  <si>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</si>
  <si>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</si>
  <si>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</si>
  <si>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</si>
  <si>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</si>
  <si>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</si>
  <si>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</si>
  <si>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</si>
  <si>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</si>
  <si>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</si>
  <si>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</si>
  <si>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</si>
  <si>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</si>
  <si>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</si>
  <si>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</si>
  <si>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</si>
  <si>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</si>
  <si>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</si>
  <si>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</si>
  <si>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</si>
  <si>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</si>
  <si>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</si>
  <si>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</si>
  <si>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</si>
  <si>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</si>
  <si>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</si>
  <si>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</si>
  <si>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</si>
  <si>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</si>
  <si>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</si>
  <si>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</si>
  <si>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</si>
  <si>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</si>
  <si>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</si>
  <si>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</si>
  <si>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</si>
  <si>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</si>
  <si>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</si>
  <si>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</si>
  <si>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</si>
  <si>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</si>
  <si>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</si>
  <si>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</si>
  <si>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</si>
  <si>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</si>
  <si>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</si>
  <si>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</si>
  <si>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</si>
  <si>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</si>
  <si>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</si>
  <si>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</si>
  <si>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</si>
  <si>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</si>
  <si>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</si>
  <si>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</si>
  <si>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</si>
  <si>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</si>
  <si>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</si>
  <si>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</si>
  <si>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</si>
  <si>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</si>
  <si>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</si>
  <si>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</si>
  <si>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</si>
  <si>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</si>
  <si>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</si>
  <si>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</si>
  <si>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</si>
  <si>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</si>
  <si>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</si>
  <si>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</si>
  <si>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</si>
  <si>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</si>
  <si>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</si>
  <si>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</si>
  <si>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</si>
  <si>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</si>
  <si>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</si>
  <si>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</si>
  <si>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</si>
  <si>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</si>
  <si>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</si>
  <si>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</si>
  <si>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</si>
  <si>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</si>
  <si>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</si>
  <si>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</si>
  <si>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</si>
  <si>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</si>
  <si>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</si>
  <si>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</si>
  <si>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</si>
  <si>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</si>
  <si>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</si>
  <si>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</si>
  <si>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</si>
  <si>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</si>
  <si>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</si>
  <si>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</si>
  <si>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</si>
  <si>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</si>
  <si>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</si>
  <si>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</si>
  <si>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</si>
  <si>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</si>
  <si>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</si>
  <si>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</si>
  <si>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</si>
  <si>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</si>
  <si>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</si>
  <si>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</si>
  <si>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</si>
  <si>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</si>
  <si>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</si>
  <si>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</si>
  <si>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</si>
  <si>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</si>
  <si>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</si>
  <si>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</si>
  <si>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</si>
  <si>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</si>
  <si>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</si>
  <si>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</si>
  <si>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</si>
  <si>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</si>
  <si>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</si>
  <si>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</si>
  <si>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</si>
  <si>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</si>
  <si>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</si>
  <si>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</si>
  <si>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</si>
  <si>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</si>
  <si>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</si>
  <si>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</si>
  <si>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</si>
  <si>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</si>
  <si>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</si>
  <si>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</si>
  <si>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</si>
  <si>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</si>
  <si>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</si>
  <si>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</si>
  <si>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</si>
  <si>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</si>
  <si>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</si>
  <si>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</si>
  <si>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</si>
  <si>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</si>
  <si>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</si>
  <si>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</si>
  <si>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</si>
  <si>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</si>
  <si>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</si>
  <si>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</si>
  <si>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</si>
  <si>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</si>
  <si>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</si>
  <si>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</si>
  <si>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</si>
  <si>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</si>
  <si>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</si>
  <si>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</si>
  <si>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</si>
  <si>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</si>
  <si>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</si>
  <si>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</si>
  <si>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</si>
  <si>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</si>
  <si>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</si>
  <si>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</si>
  <si>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</si>
  <si>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</si>
  <si>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</si>
  <si>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</si>
  <si>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</si>
  <si>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</si>
  <si>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</si>
  <si>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</si>
  <si>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</si>
  <si>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</si>
  <si>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</si>
  <si>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</si>
  <si>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</si>
  <si>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</si>
  <si>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</si>
  <si>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</si>
  <si>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</si>
  <si>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</si>
  <si>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</si>
  <si>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</si>
  <si>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</si>
  <si>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</si>
  <si>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</si>
  <si>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</si>
  <si>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</si>
  <si>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</si>
  <si>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</si>
  <si>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</si>
  <si>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</si>
  <si>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</si>
  <si>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</si>
  <si>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</si>
  <si>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</si>
  <si>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</si>
  <si>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</si>
  <si>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</si>
  <si>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</si>
  <si>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</si>
  <si>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</si>
  <si>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</si>
  <si>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</si>
  <si>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</si>
  <si>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</si>
  <si>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</si>
  <si>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</si>
  <si>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</si>
  <si>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</si>
  <si>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</si>
  <si>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</si>
  <si>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</si>
  <si>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</si>
  <si>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</si>
  <si>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</si>
  <si>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</si>
  <si>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</si>
  <si>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</si>
  <si>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</si>
  <si>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</si>
  <si>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</si>
  <si>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</si>
  <si>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</si>
  <si>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</si>
  <si>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</si>
  <si>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</si>
  <si>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</si>
  <si>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</si>
  <si>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</si>
  <si>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</si>
  <si>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</si>
  <si>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</si>
  <si>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</si>
  <si>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</si>
  <si>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</si>
  <si>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</si>
  <si>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</si>
  <si>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</si>
  <si>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</si>
  <si>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</si>
  <si>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</si>
  <si>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</si>
  <si>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</si>
  <si>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</si>
  <si>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</si>
  <si>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</si>
  <si>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</si>
  <si>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</si>
  <si>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</si>
  <si>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</si>
  <si>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</si>
  <si>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</si>
  <si>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</si>
  <si>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</si>
  <si>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</si>
  <si>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</si>
  <si>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</si>
  <si>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</si>
  <si>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</si>
  <si>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</si>
  <si>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</si>
  <si>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</si>
  <si>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</si>
  <si>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</si>
  <si>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</si>
  <si>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</si>
  <si>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</si>
  <si>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</si>
  <si>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</si>
  <si>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</si>
  <si>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</si>
  <si>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</si>
  <si>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</si>
  <si>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</si>
  <si>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</si>
  <si>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</si>
  <si>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</si>
  <si>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</si>
  <si>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</si>
  <si>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</si>
  <si>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</si>
  <si>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</si>
  <si>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</si>
  <si>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</si>
  <si>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</si>
  <si>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</si>
  <si>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</si>
  <si>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</si>
  <si>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</si>
  <si>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</si>
  <si>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</si>
  <si>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</si>
  <si>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</si>
  <si>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</si>
  <si>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</si>
  <si>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</si>
  <si>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</si>
  <si>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</si>
  <si>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</si>
  <si>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</si>
  <si>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</si>
  <si>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</si>
  <si>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</si>
  <si>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</si>
  <si>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</si>
  <si>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</si>
  <si>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</si>
  <si>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</si>
  <si>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</si>
  <si>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</si>
  <si>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</si>
  <si>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</si>
  <si>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</si>
  <si>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</si>
  <si>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</si>
  <si>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</si>
  <si>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</si>
  <si>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</si>
  <si>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</si>
  <si>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</si>
  <si>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</si>
  <si>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</si>
  <si>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</si>
  <si>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</si>
  <si>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</si>
  <si>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</si>
  <si>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</si>
  <si>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</si>
  <si>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</si>
  <si>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</si>
  <si>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</si>
  <si>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</si>
  <si>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</si>
  <si>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</si>
  <si>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</si>
  <si>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</si>
  <si>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</si>
  <si>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</si>
  <si>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</si>
  <si>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</si>
  <si>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</si>
  <si>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</si>
  <si>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</si>
  <si>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</si>
  <si>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</si>
  <si>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</si>
  <si>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</si>
  <si>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</si>
  <si>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</si>
  <si>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</si>
  <si>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</si>
  <si>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</si>
  <si>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</si>
  <si>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</si>
  <si>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</si>
  <si>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</si>
  <si>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</si>
  <si>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</si>
  <si>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</si>
  <si>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</si>
  <si>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</si>
  <si>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</si>
  <si>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</si>
  <si>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</si>
  <si>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</si>
  <si>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</si>
  <si>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</si>
  <si>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</si>
  <si>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</si>
  <si>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</si>
  <si>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</si>
  <si>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</si>
  <si>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</si>
  <si>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</si>
  <si>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</si>
  <si>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</si>
  <si>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</si>
  <si>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</si>
  <si>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</si>
  <si>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</si>
  <si>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</si>
  <si>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</si>
  <si>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</si>
  <si>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</si>
  <si>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</si>
  <si>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</si>
  <si>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</si>
  <si>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</si>
  <si>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</si>
  <si>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</si>
  <si>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</si>
  <si>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</si>
  <si>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</si>
  <si>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</si>
  <si>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</si>
  <si>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</si>
  <si>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</si>
  <si>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</si>
  <si>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</si>
  <si>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</si>
  <si>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</si>
  <si>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</si>
  <si>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</si>
  <si>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</si>
  <si>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</si>
  <si>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</si>
  <si>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</si>
  <si>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</si>
  <si>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</si>
  <si>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</si>
  <si>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</si>
  <si>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</si>
  <si>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</si>
  <si>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</si>
  <si>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</si>
  <si>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</si>
  <si>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</si>
  <si>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</si>
  <si>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</si>
  <si>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</si>
  <si>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</si>
  <si>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</si>
  <si>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</si>
  <si>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</si>
  <si>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</si>
  <si>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</si>
  <si>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</si>
  <si>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</si>
  <si>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</si>
  <si>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</si>
  <si>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</si>
  <si>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</si>
  <si>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</si>
  <si>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</si>
  <si>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</si>
  <si>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</si>
  <si>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</si>
  <si>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</si>
  <si>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</si>
  <si>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</si>
  <si>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</si>
  <si>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</si>
  <si>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</si>
  <si>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</si>
  <si>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</si>
  <si>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</si>
  <si>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</si>
  <si>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</si>
  <si>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</si>
  <si>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</si>
  <si>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</si>
  <si>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</si>
  <si>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</si>
  <si>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</si>
  <si>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</si>
  <si>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</si>
  <si>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</si>
  <si>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</si>
  <si>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</si>
  <si>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</si>
  <si>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</si>
  <si>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</si>
  <si>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</si>
  <si>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</si>
  <si>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</si>
  <si>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</si>
  <si>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</si>
  <si>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</si>
  <si>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</si>
  <si>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</si>
  <si>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</si>
  <si>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</si>
  <si>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</si>
  <si>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</si>
  <si>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</si>
  <si>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</si>
  <si>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</si>
  <si>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</si>
  <si>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</si>
  <si>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</si>
  <si>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</si>
  <si>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</si>
  <si>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</si>
  <si>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</si>
  <si>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</si>
  <si>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</si>
  <si>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</si>
  <si>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</si>
  <si>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</si>
  <si>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</si>
  <si>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</si>
  <si>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</si>
  <si>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</si>
  <si>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</si>
  <si>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</si>
  <si>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</si>
  <si>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</si>
  <si>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</si>
  <si>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</si>
  <si>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</si>
  <si>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</si>
  <si>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</si>
  <si>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</si>
  <si>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</si>
  <si>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</si>
  <si>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</si>
  <si>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</si>
  <si>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</si>
  <si>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</si>
  <si>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</si>
  <si>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</si>
  <si>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</si>
  <si>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</si>
  <si>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</si>
  <si>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</si>
  <si>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</si>
  <si>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</si>
  <si>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</si>
  <si>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</si>
  <si>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</si>
  <si>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</si>
  <si>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</si>
  <si>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</si>
  <si>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</si>
  <si>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</si>
  <si>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</si>
  <si>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</si>
  <si>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</si>
  <si>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</si>
  <si>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</si>
  <si>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</si>
  <si>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</si>
  <si>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</si>
  <si>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</si>
  <si>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</si>
  <si>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</si>
  <si>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</si>
  <si>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</si>
  <si>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</si>
  <si>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</si>
  <si>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</si>
  <si>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</si>
  <si>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</si>
  <si>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</si>
  <si>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</si>
  <si>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</si>
  <si>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</si>
  <si>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</si>
  <si>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</si>
  <si>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</si>
  <si>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</si>
  <si>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</si>
  <si>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</si>
  <si>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</si>
  <si>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</si>
  <si>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</si>
  <si>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</si>
  <si>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</si>
  <si>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</si>
  <si>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</si>
  <si>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</si>
  <si>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</si>
  <si>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</si>
  <si>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</si>
  <si>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</si>
  <si>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</si>
  <si>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</si>
  <si>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</si>
  <si>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</si>
  <si>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</si>
  <si>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</si>
  <si>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</si>
  <si>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</si>
  <si>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</si>
  <si>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</si>
  <si>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</si>
  <si>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</si>
  <si>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</si>
  <si>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</si>
  <si>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</si>
  <si>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</si>
  <si>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</si>
  <si>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</si>
  <si>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</si>
  <si>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</si>
  <si>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</si>
  <si>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</si>
  <si>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</si>
  <si>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</si>
  <si>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</si>
  <si>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</si>
  <si>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</si>
  <si>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</si>
  <si>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</si>
  <si>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</si>
  <si>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</si>
  <si>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</si>
  <si>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</si>
  <si>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</si>
  <si>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</si>
  <si>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</si>
  <si>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</si>
  <si>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</si>
  <si>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</si>
  <si>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</si>
  <si>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</si>
  <si>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</si>
  <si>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</si>
  <si>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</si>
  <si>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</si>
  <si>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</si>
  <si>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</si>
  <si>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</si>
  <si>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</si>
  <si>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</si>
  <si>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</si>
  <si>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</si>
  <si>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</si>
  <si>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</si>
  <si>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</si>
  <si>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</si>
  <si>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</si>
  <si>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</si>
  <si>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</si>
  <si>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</si>
  <si>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</si>
  <si>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</si>
  <si>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</si>
  <si>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</si>
  <si>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</si>
  <si>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</si>
  <si>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</si>
  <si>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</si>
  <si>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</si>
  <si>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</si>
  <si>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</si>
  <si>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</si>
  <si>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</si>
  <si>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</si>
  <si>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</si>
  <si>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</si>
  <si>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</si>
  <si>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</si>
  <si>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</si>
  <si>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</si>
  <si>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</si>
  <si>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</si>
  <si>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</si>
  <si>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</si>
  <si>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</si>
  <si>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</si>
  <si>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</si>
  <si>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</si>
  <si>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</si>
  <si>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</si>
  <si>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</si>
  <si>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</si>
  <si>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</si>
  <si>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</si>
  <si>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</si>
  <si>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</si>
  <si>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</si>
  <si>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</si>
  <si>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</si>
  <si>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</si>
  <si>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</si>
  <si>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</si>
  <si>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</si>
  <si>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</si>
  <si>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</si>
  <si>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</si>
  <si>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</si>
  <si>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</si>
  <si>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</si>
  <si>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</si>
  <si>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</si>
  <si>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</si>
  <si>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</si>
  <si>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</si>
  <si>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</si>
  <si>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</si>
  <si>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</si>
  <si>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</si>
  <si>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</si>
  <si>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</si>
  <si>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</si>
  <si>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</si>
  <si>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</si>
  <si>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</si>
  <si>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</si>
  <si>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</si>
  <si>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</si>
  <si>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</si>
  <si>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</si>
  <si>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</si>
  <si>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</si>
  <si>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</si>
  <si>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</si>
  <si>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</si>
  <si>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</si>
  <si>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</si>
  <si>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</si>
  <si>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</si>
  <si>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</si>
  <si>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</si>
  <si>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</si>
  <si>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</si>
  <si>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</si>
  <si>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</si>
  <si>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</si>
  <si>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</si>
  <si>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</si>
  <si>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</si>
  <si>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</si>
  <si>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</si>
  <si>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</si>
  <si>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</si>
  <si>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</si>
  <si>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</si>
  <si>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</si>
  <si>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</si>
  <si>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</si>
  <si>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</si>
  <si>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</si>
  <si>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</si>
  <si>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</si>
  <si>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</si>
  <si>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</si>
  <si>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</si>
  <si>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</si>
  <si>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</si>
  <si>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</si>
  <si>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</si>
  <si>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</si>
  <si>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</si>
  <si>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</si>
  <si>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</si>
  <si>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</si>
  <si>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</si>
  <si>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</si>
  <si>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</si>
  <si>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</si>
  <si>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</si>
  <si>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</si>
  <si>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</si>
  <si>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</si>
  <si>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</si>
  <si>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</si>
  <si>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</si>
  <si>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</si>
  <si>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</si>
  <si>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</si>
  <si>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</si>
  <si>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</si>
  <si>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</si>
  <si>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</si>
  <si>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</si>
  <si>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</si>
  <si>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</si>
  <si>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</si>
  <si>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</si>
  <si>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</si>
  <si>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</si>
  <si>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</si>
  <si>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</si>
  <si>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</si>
  <si>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</si>
  <si>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</si>
  <si>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</si>
  <si>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</si>
  <si>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</si>
  <si>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</si>
  <si>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</si>
  <si>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</si>
  <si>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</si>
  <si>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</si>
  <si>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</si>
  <si>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</si>
  <si>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</si>
  <si>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</si>
  <si>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</si>
  <si>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</si>
  <si>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</si>
  <si>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</si>
  <si>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</si>
  <si>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</si>
  <si>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</si>
  <si>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</si>
  <si>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</si>
  <si>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</si>
  <si>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</si>
  <si>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</si>
  <si>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</si>
  <si>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</si>
  <si>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</si>
  <si>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</si>
  <si>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</si>
  <si>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</si>
  <si>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</si>
  <si>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</si>
  <si>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</si>
  <si>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</si>
  <si>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</si>
  <si>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</si>
  <si>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</si>
  <si>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</si>
  <si>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</si>
  <si>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</si>
  <si>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</si>
  <si>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</si>
  <si>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</si>
  <si>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</si>
  <si>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</si>
  <si>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</si>
  <si>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</si>
  <si>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</si>
  <si>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</si>
  <si>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</si>
  <si>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</si>
  <si>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</si>
  <si>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</si>
  <si>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</si>
  <si>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</si>
  <si>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</si>
  <si>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</si>
  <si>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</si>
  <si>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</si>
  <si>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</si>
  <si>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</si>
  <si>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</si>
  <si>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</si>
  <si>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</si>
  <si>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</si>
  <si>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</si>
  <si>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</si>
  <si>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</si>
  <si>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</si>
  <si>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</si>
  <si>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</si>
  <si>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</si>
  <si>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</si>
  <si>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</si>
  <si>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</si>
  <si>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</si>
  <si>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</si>
  <si>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</si>
  <si>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</si>
  <si>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</si>
  <si>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</si>
  <si>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</si>
  <si>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</si>
  <si>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</si>
  <si>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</si>
  <si>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</si>
  <si>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</si>
  <si>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</si>
  <si>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</si>
  <si>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</si>
  <si>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</si>
  <si>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</si>
  <si>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</si>
  <si>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</si>
  <si>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</si>
  <si>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</si>
  <si>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</si>
  <si>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</si>
  <si>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</si>
  <si>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</si>
  <si>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</si>
  <si>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</si>
  <si>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</si>
  <si>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</si>
  <si>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</si>
  <si>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</si>
  <si>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</si>
  <si>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</si>
  <si>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</si>
  <si>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</si>
  <si>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</si>
  <si>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</si>
  <si>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</si>
  <si>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</si>
  <si>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</si>
  <si>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</si>
  <si>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</si>
  <si>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</si>
  <si>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</si>
  <si>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</si>
  <si>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</si>
  <si>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</si>
  <si>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</si>
  <si>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</si>
  <si>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</si>
  <si>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</si>
  <si>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</si>
  <si>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</si>
  <si>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</si>
  <si>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</si>
  <si>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</si>
  <si>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</si>
  <si>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</si>
  <si>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</si>
  <si>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</si>
  <si>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</si>
  <si>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</si>
  <si>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</si>
  <si>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</si>
  <si>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</si>
  <si>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</si>
  <si>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</si>
  <si>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</si>
  <si>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</si>
  <si>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</si>
  <si>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</si>
  <si>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</si>
  <si>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</si>
  <si>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</si>
  <si>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</si>
  <si>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</si>
  <si>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</si>
  <si>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</si>
  <si>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</si>
  <si>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</si>
  <si>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</si>
  <si>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</si>
  <si>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</si>
  <si>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</si>
  <si>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</si>
  <si>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</si>
  <si>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</si>
  <si>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</si>
  <si>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</si>
  <si>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</si>
  <si>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</si>
  <si>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</si>
  <si>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</si>
  <si>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</si>
  <si>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</si>
  <si>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</si>
  <si>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</si>
  <si>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</si>
  <si>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</si>
  <si>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</si>
  <si>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</si>
  <si>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</si>
  <si>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</si>
  <si>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</si>
  <si>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</si>
  <si>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</si>
  <si>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</si>
  <si>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</si>
  <si>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</si>
  <si>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</si>
  <si>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</si>
  <si>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</si>
  <si>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</si>
  <si>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</si>
  <si>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</si>
  <si>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</si>
  <si>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</si>
  <si>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</si>
  <si>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</si>
  <si>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</si>
  <si>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</si>
  <si>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</si>
  <si>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</si>
  <si>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</si>
  <si>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</si>
  <si>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</si>
  <si>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</si>
  <si>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</si>
  <si>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</si>
  <si>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</si>
  <si>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</si>
  <si>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</si>
  <si>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</si>
  <si>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</si>
  <si>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</si>
  <si>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</si>
  <si>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</si>
  <si>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</si>
  <si>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</si>
  <si>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</si>
  <si>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</si>
  <si>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</si>
  <si>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</si>
  <si>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</si>
  <si>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</si>
  <si>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</si>
  <si>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</si>
  <si>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</si>
  <si>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</si>
  <si>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</si>
  <si>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</si>
  <si>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</si>
  <si>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</si>
  <si>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</si>
  <si>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</si>
  <si>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</si>
  <si>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</si>
  <si>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</si>
  <si>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</si>
  <si>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</si>
  <si>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</si>
  <si>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</si>
  <si>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</si>
  <si>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</si>
  <si>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</si>
  <si>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</si>
  <si>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</si>
  <si>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</si>
  <si>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</si>
  <si>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</si>
  <si>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</si>
  <si>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</si>
  <si>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</si>
  <si>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</si>
  <si>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</si>
  <si>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</si>
  <si>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</si>
  <si>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</si>
  <si>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</si>
  <si>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</si>
  <si>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</si>
  <si>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</si>
  <si>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</si>
  <si>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</si>
  <si>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</si>
  <si>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</si>
  <si>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</si>
  <si>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</si>
  <si>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</si>
  <si>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</si>
  <si>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</si>
  <si>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</si>
  <si>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</si>
  <si>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</si>
  <si>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</si>
  <si>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</si>
  <si>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</si>
  <si>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</si>
  <si>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</si>
  <si>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</si>
  <si>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</si>
  <si>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</si>
  <si>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</si>
  <si>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</si>
  <si>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</si>
  <si>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</si>
  <si>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</si>
  <si>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</si>
  <si>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</si>
  <si>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</si>
  <si>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</si>
  <si>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</si>
  <si>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</si>
  <si>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</si>
  <si>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</si>
  <si>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</si>
  <si>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</si>
  <si>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</si>
  <si>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</si>
  <si>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</si>
  <si>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</si>
  <si>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</si>
  <si>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</si>
  <si>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</si>
  <si>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</si>
  <si>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</si>
  <si>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</si>
  <si>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</si>
  <si>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</si>
  <si>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</si>
  <si>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</si>
  <si>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</si>
  <si>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</si>
  <si>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</si>
  <si>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</si>
  <si>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</si>
  <si>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</si>
  <si>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</si>
  <si>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</si>
  <si>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</si>
  <si>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</si>
  <si>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</si>
  <si>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</si>
  <si>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</si>
  <si>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</si>
  <si>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</si>
  <si>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</si>
  <si>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</si>
  <si>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</si>
  <si>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</si>
  <si>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</si>
  <si>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</si>
  <si>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</si>
  <si>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</si>
  <si>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</si>
  <si>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</si>
  <si>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</si>
  <si>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</si>
  <si>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</si>
  <si>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</si>
  <si>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</si>
  <si>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</si>
  <si>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</si>
  <si>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</si>
  <si>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</si>
  <si>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</si>
  <si>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</si>
  <si>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</si>
  <si>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</si>
  <si>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</si>
  <si>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</si>
  <si>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</si>
  <si>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</si>
  <si>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</si>
  <si>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</si>
  <si>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</si>
  <si>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</si>
  <si>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</si>
  <si>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</si>
  <si>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</si>
  <si>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</si>
  <si>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</si>
  <si>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</si>
  <si>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</si>
  <si>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</si>
  <si>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</si>
  <si>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</si>
  <si>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</si>
  <si>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</si>
  <si>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</si>
  <si>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</si>
  <si>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</si>
  <si>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</si>
  <si>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</si>
  <si>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</si>
  <si>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</si>
  <si>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</si>
  <si>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</si>
  <si>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</si>
  <si>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</si>
  <si>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</si>
  <si>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</si>
  <si>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</si>
  <si>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</si>
  <si>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</si>
  <si>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</si>
  <si>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</si>
  <si>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</si>
  <si>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</si>
  <si>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</si>
  <si>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</si>
  <si>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</si>
  <si>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</si>
  <si>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</si>
  <si>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</si>
  <si>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</si>
  <si>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</si>
  <si>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</si>
  <si>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</si>
  <si>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</si>
  <si>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</si>
  <si>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</si>
  <si>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</si>
  <si>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</si>
  <si>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</si>
  <si>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</si>
  <si>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</si>
  <si>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</si>
  <si>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</si>
  <si>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</si>
  <si>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</si>
  <si>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</si>
  <si>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</si>
  <si>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</si>
  <si>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</si>
  <si>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</si>
  <si>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</si>
  <si>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</si>
  <si>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</si>
  <si>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</si>
  <si>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</si>
  <si>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</si>
  <si>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</si>
  <si>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</si>
  <si>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</si>
  <si>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</si>
  <si>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</si>
  <si>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</si>
  <si>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</si>
  <si>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</si>
  <si>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</si>
  <si>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</si>
  <si>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</si>
  <si>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</si>
  <si>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</si>
  <si>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</si>
  <si>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</si>
  <si>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</si>
  <si>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</si>
  <si>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</si>
  <si>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</si>
  <si>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</si>
  <si>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</si>
  <si>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</si>
  <si>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</si>
  <si>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</si>
  <si>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</si>
  <si>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</si>
  <si>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</si>
  <si>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</si>
  <si>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</si>
  <si>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</si>
  <si>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</si>
  <si>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</si>
  <si>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</si>
  <si>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</si>
  <si>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</si>
  <si>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</si>
  <si>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</si>
  <si>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</si>
  <si>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</si>
  <si>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</si>
  <si>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</si>
  <si>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</si>
  <si>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</si>
  <si>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</si>
  <si>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</si>
  <si>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</si>
  <si>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</si>
  <si>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</si>
  <si>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</si>
  <si>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</si>
  <si>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</si>
  <si>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</si>
  <si>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</si>
  <si>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</si>
  <si>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</si>
  <si>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</si>
  <si>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</si>
  <si>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</si>
  <si>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</si>
  <si>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</si>
  <si>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</si>
  <si>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</si>
  <si>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</si>
  <si>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</si>
  <si>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</si>
  <si>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</si>
  <si>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</si>
  <si>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</si>
  <si>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</si>
  <si>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</si>
  <si>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</si>
  <si>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</si>
  <si>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</si>
  <si>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</si>
  <si>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</si>
  <si>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</si>
  <si>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</si>
  <si>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</si>
  <si>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</si>
  <si>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</si>
  <si>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</si>
  <si>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</si>
  <si>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</si>
  <si>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</si>
  <si>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</si>
  <si>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</si>
  <si>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</si>
  <si>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</si>
  <si>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</si>
  <si>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</si>
  <si>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</si>
  <si>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</si>
  <si>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</si>
  <si>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</si>
  <si>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</si>
  <si>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</si>
  <si>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</si>
  <si>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</si>
  <si>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</si>
  <si>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</si>
  <si>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</si>
  <si>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</si>
  <si>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</si>
  <si>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</si>
  <si>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</si>
  <si>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</si>
  <si>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</si>
  <si>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</si>
  <si>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</si>
  <si>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</si>
  <si>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</si>
  <si>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</si>
  <si>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</si>
  <si>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</si>
  <si>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</si>
  <si>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</si>
  <si>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</si>
  <si>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</si>
  <si>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</si>
  <si>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</si>
  <si>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</si>
  <si>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</si>
  <si>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</si>
  <si>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</si>
  <si>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</si>
  <si>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</si>
  <si>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</si>
  <si>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</si>
  <si>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</si>
  <si>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</si>
  <si>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</si>
  <si>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</si>
  <si>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</si>
  <si>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</si>
  <si>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</si>
  <si>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</si>
  <si>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</si>
  <si>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</si>
  <si>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</si>
  <si>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</si>
  <si>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</si>
  <si>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</si>
  <si>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</si>
  <si>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</si>
  <si>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</si>
  <si>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</si>
  <si>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</si>
  <si>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</si>
  <si>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</si>
  <si>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</si>
  <si>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</si>
  <si>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</si>
  <si>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</si>
  <si>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</si>
  <si>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</si>
  <si>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</si>
  <si>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</si>
  <si>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</si>
  <si>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</si>
  <si>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</si>
  <si>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</si>
  <si>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</si>
  <si>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</si>
  <si>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</si>
  <si>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</si>
  <si>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</si>
  <si>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</si>
  <si>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</si>
  <si>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</si>
  <si>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</si>
  <si>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</si>
  <si>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</si>
  <si>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</si>
  <si>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</si>
  <si>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</si>
  <si>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</si>
  <si>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</si>
  <si>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</si>
  <si>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</si>
  <si>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</si>
  <si>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</si>
  <si>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</si>
  <si>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</si>
  <si>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</si>
  <si>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</si>
  <si>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</si>
  <si>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</si>
  <si>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</si>
  <si>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</si>
  <si>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</si>
  <si>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</si>
  <si>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</si>
  <si>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</si>
  <si>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</si>
  <si>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</si>
  <si>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</si>
  <si>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</si>
  <si>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</si>
  <si>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</si>
  <si>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</si>
  <si>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</si>
  <si>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</si>
  <si>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</si>
  <si>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</si>
  <si>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</si>
  <si>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</si>
  <si>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</si>
  <si>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</si>
  <si>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</si>
  <si>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</si>
  <si>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</si>
  <si>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</si>
  <si>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</si>
  <si>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</si>
  <si>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</si>
  <si>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</si>
  <si>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</si>
  <si>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</si>
  <si>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</si>
  <si>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</si>
  <si>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</si>
  <si>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</si>
  <si>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</si>
  <si>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</si>
  <si>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</si>
  <si>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</si>
  <si>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</si>
  <si>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</si>
  <si>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</si>
  <si>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</si>
  <si>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</si>
  <si>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</si>
  <si>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</si>
  <si>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</si>
  <si>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</si>
  <si>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</si>
  <si>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</si>
  <si>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</si>
  <si>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</si>
  <si>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</si>
  <si>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</si>
  <si>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</si>
  <si>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</si>
  <si>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</si>
  <si>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</si>
  <si>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</si>
  <si>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</si>
  <si>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</si>
  <si>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</si>
  <si>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</si>
  <si>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</si>
  <si>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</si>
  <si>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</si>
  <si>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</si>
  <si>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</si>
  <si>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</si>
  <si>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</si>
  <si>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</si>
  <si>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</si>
  <si>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</si>
  <si>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</si>
  <si>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</si>
  <si>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</si>
  <si>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</si>
  <si>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</si>
  <si>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</si>
  <si>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</si>
  <si>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</si>
  <si>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</si>
  <si>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</si>
  <si>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</si>
  <si>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</si>
  <si>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</si>
  <si>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</si>
  <si>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</si>
  <si>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</si>
  <si>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</si>
  <si>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</si>
  <si>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</si>
  <si>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</si>
  <si>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</si>
  <si>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</si>
  <si>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</si>
  <si>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</si>
  <si>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</si>
  <si>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</si>
  <si>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</si>
  <si>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</si>
  <si>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</si>
  <si>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</si>
  <si>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</si>
  <si>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</si>
  <si>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</si>
  <si>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</si>
  <si>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</si>
  <si>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</si>
  <si>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</si>
  <si>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</si>
  <si>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</si>
  <si>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</si>
  <si>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</si>
  <si>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</si>
  <si>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</si>
  <si>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</si>
  <si>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</si>
  <si>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</si>
  <si>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</si>
  <si>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</si>
  <si>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</si>
  <si>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</si>
  <si>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</si>
  <si>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</si>
  <si>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</si>
  <si>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</si>
  <si>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</si>
  <si>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</si>
  <si>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</si>
  <si>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</si>
  <si>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</si>
  <si>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</si>
  <si>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</si>
  <si>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</si>
  <si>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</si>
  <si>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</si>
  <si>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</si>
  <si>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</si>
  <si>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</si>
  <si>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</si>
  <si>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</si>
  <si>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</si>
  <si>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</si>
  <si>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</si>
  <si>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</si>
  <si>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</si>
  <si>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</si>
  <si>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</si>
  <si>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</si>
  <si>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</si>
  <si>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</si>
  <si>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</si>
  <si>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</si>
  <si>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</si>
  <si>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</si>
  <si>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</si>
  <si>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</si>
  <si>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</si>
  <si>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</si>
  <si>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</si>
  <si>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</si>
  <si>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</si>
  <si>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</si>
  <si>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</si>
  <si>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</si>
  <si>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</si>
  <si>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</si>
  <si>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</si>
  <si>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</si>
  <si>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</si>
  <si>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</si>
  <si>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</si>
  <si>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</si>
  <si>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</si>
  <si>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</si>
  <si>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</si>
  <si>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</si>
  <si>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</si>
  <si>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</si>
  <si>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</si>
  <si>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</si>
  <si>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</si>
  <si>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</si>
  <si>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</si>
  <si>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</si>
  <si>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</si>
  <si>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</si>
  <si>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</si>
  <si>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</si>
  <si>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</si>
  <si>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</si>
  <si>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</si>
  <si>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</si>
  <si>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</si>
  <si>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</si>
  <si>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</si>
  <si>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</si>
  <si>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</si>
  <si>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</si>
  <si>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</si>
  <si>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</si>
  <si>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</si>
  <si>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</si>
  <si>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</si>
  <si>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</si>
  <si>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</si>
  <si>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</si>
  <si>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</si>
  <si>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</si>
  <si>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</si>
  <si>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</si>
  <si>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</si>
  <si>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</si>
  <si>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</si>
  <si>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</si>
  <si>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</si>
  <si>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</si>
  <si>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</si>
  <si>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</si>
  <si>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</si>
  <si>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</si>
  <si>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</si>
  <si>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</si>
  <si>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</si>
  <si>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</si>
  <si>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</si>
  <si>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</si>
  <si>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</si>
  <si>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</si>
  <si>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</si>
  <si>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</si>
  <si>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</si>
  <si>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</si>
  <si>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</si>
  <si>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</si>
  <si>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</si>
  <si>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</si>
  <si>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</si>
  <si>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</si>
  <si>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</si>
  <si>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</si>
  <si>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</si>
  <si>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</si>
  <si>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</si>
  <si>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</si>
  <si>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</si>
  <si>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</si>
  <si>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</si>
  <si>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</si>
  <si>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</si>
  <si>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</si>
  <si>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</si>
  <si>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</si>
  <si>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</si>
  <si>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</si>
  <si>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</si>
  <si>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</si>
  <si>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</si>
  <si>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</si>
  <si>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</si>
  <si>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</si>
  <si>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</si>
  <si>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</si>
  <si>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</si>
  <si>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</si>
  <si>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</si>
  <si>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</si>
  <si>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</si>
  <si>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</si>
  <si>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</si>
  <si>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</si>
  <si>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</si>
  <si>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</si>
  <si>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</si>
  <si>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</si>
  <si>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</si>
  <si>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</si>
  <si>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</si>
  <si>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</si>
  <si>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</si>
  <si>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</si>
  <si>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</si>
  <si>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</si>
  <si>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</si>
  <si>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</si>
  <si>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</si>
  <si>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</si>
  <si>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</si>
  <si>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</si>
  <si>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</si>
  <si>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</si>
  <si>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</si>
  <si>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</si>
  <si>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</si>
  <si>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</si>
  <si>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</si>
  <si>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</si>
  <si>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</si>
  <si>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</si>
  <si>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</si>
  <si>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</si>
  <si>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</si>
  <si>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</si>
  <si>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</si>
  <si>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</si>
  <si>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</si>
  <si>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</si>
  <si>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</si>
  <si>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</si>
  <si>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</si>
  <si>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</si>
  <si>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</si>
  <si>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</si>
  <si>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</si>
  <si>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</si>
  <si>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</si>
  <si>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</si>
  <si>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</si>
  <si>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</si>
  <si>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</si>
  <si>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</si>
  <si>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</si>
  <si>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</si>
  <si>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</si>
  <si>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</si>
  <si>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</si>
  <si>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</si>
  <si>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</si>
  <si>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</si>
  <si>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</si>
  <si>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</si>
  <si>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</si>
  <si>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</si>
  <si>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</si>
  <si>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</si>
  <si>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</si>
  <si>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</si>
  <si>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</si>
  <si>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</si>
  <si>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</si>
  <si>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</si>
  <si>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</si>
  <si>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</si>
  <si>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</si>
  <si>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</si>
  <si>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</si>
  <si>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</si>
  <si>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</si>
  <si>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</si>
  <si>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</si>
  <si>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</si>
  <si>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</si>
  <si>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</si>
  <si>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</si>
  <si>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</si>
  <si>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</si>
  <si>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</si>
  <si>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</si>
  <si>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</si>
  <si>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</si>
  <si>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</si>
  <si>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</si>
  <si>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</si>
  <si>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</si>
  <si>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</si>
  <si>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</si>
  <si>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</si>
  <si>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</si>
  <si>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</si>
  <si>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</si>
  <si>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</si>
  <si>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</si>
  <si>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</si>
  <si>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</si>
  <si>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</si>
  <si>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</si>
  <si>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</si>
  <si>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</si>
  <si>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</si>
  <si>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</si>
  <si>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</si>
  <si>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</si>
  <si>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</si>
  <si>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</si>
  <si>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</si>
  <si>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</si>
  <si>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</si>
  <si>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</si>
  <si>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</si>
  <si>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</si>
  <si>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</si>
  <si>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</si>
  <si>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</si>
  <si>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</si>
  <si>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</si>
  <si>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</si>
  <si>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</si>
  <si>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</si>
  <si>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</si>
  <si>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</si>
  <si>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</si>
  <si>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</si>
  <si>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</si>
  <si>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</si>
  <si>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</si>
  <si>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</si>
  <si>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</si>
  <si>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</si>
  <si>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</si>
  <si>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</si>
  <si>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</si>
  <si>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</si>
  <si>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</si>
  <si>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</si>
  <si>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</si>
  <si>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</si>
  <si>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</si>
  <si>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</si>
  <si>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</si>
  <si>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</si>
  <si>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</si>
  <si>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</si>
  <si>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</si>
  <si>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</si>
  <si>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</si>
  <si>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</si>
  <si>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</si>
  <si>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</si>
  <si>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</si>
  <si>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</si>
  <si>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</si>
  <si>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</si>
  <si>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</si>
  <si>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</si>
  <si>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</si>
  <si>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</si>
  <si>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</si>
  <si>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</si>
  <si>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</si>
  <si>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</si>
  <si>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</si>
  <si>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</si>
  <si>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</si>
  <si>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</si>
  <si>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</si>
  <si>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</si>
  <si>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</si>
  <si>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</si>
  <si>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</si>
  <si>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</si>
  <si>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</si>
  <si>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</si>
  <si>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</si>
  <si>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</si>
  <si>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</si>
  <si>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</si>
  <si>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</si>
  <si>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</si>
  <si>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</si>
  <si>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</si>
  <si>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</si>
  <si>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</si>
  <si>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</si>
  <si>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</si>
  <si>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</si>
  <si>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</si>
  <si>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</si>
  <si>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</si>
  <si>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</si>
  <si>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</si>
  <si>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</si>
  <si>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</si>
  <si>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</si>
  <si>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</si>
  <si>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</si>
  <si>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</si>
  <si>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</si>
  <si>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</si>
  <si>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</si>
  <si>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</si>
  <si>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</si>
  <si>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</si>
  <si>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</si>
  <si>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</si>
  <si>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</si>
  <si>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</si>
  <si>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</si>
  <si>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</si>
  <si>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</si>
  <si>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</si>
  <si>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</si>
  <si>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</si>
  <si>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</si>
  <si>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</si>
  <si>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</si>
  <si>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</si>
  <si>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</si>
  <si>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</si>
  <si>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</si>
  <si>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</si>
  <si>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</si>
  <si>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</si>
  <si>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</si>
  <si>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</si>
  <si>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</si>
  <si>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</si>
  <si>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</si>
  <si>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</si>
  <si>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</si>
  <si>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</si>
  <si>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</si>
  <si>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</si>
  <si>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</si>
  <si>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</si>
  <si>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</si>
  <si>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</si>
  <si>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</si>
  <si>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</si>
  <si>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</si>
  <si>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</si>
  <si>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</si>
  <si>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</si>
  <si>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</si>
  <si>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</si>
  <si>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</si>
  <si>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</si>
  <si>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</si>
  <si>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</si>
  <si>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</si>
  <si>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</si>
  <si>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</si>
  <si>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</si>
  <si>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</si>
  <si>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</si>
  <si>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</si>
  <si>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</si>
  <si>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</si>
  <si>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</si>
  <si>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</si>
  <si>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</si>
  <si>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</si>
  <si>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</si>
  <si>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</si>
  <si>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</si>
  <si>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</si>
  <si>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</si>
  <si>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</si>
  <si>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</si>
  <si>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</si>
  <si>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</si>
  <si>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</si>
  <si>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</si>
  <si>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</si>
  <si>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</si>
  <si>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</si>
  <si>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</si>
  <si>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</si>
  <si>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</si>
  <si>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</si>
  <si>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</si>
  <si>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</si>
  <si>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</si>
  <si>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</si>
  <si>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</si>
  <si>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</si>
  <si>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</si>
  <si>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</si>
  <si>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</si>
  <si>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</si>
  <si>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</si>
  <si>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</si>
  <si>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</si>
  <si>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</si>
  <si>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</si>
  <si>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</si>
  <si>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</si>
  <si>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</si>
  <si>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</si>
  <si>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</si>
  <si>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</si>
  <si>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</si>
  <si>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</si>
  <si>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</si>
  <si>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</si>
  <si>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</si>
  <si>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</si>
  <si>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</si>
  <si>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</si>
  <si>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</si>
  <si>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</si>
  <si>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</si>
  <si>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</si>
  <si>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</si>
  <si>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</si>
  <si>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</si>
  <si>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</si>
  <si>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</si>
  <si>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</si>
  <si>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</si>
  <si>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</si>
  <si>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</si>
  <si>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</si>
  <si>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</si>
  <si>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</si>
  <si>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</si>
  <si>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</si>
  <si>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</si>
  <si>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</si>
  <si>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</si>
  <si>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</si>
  <si>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</si>
  <si>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</si>
  <si>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</si>
  <si>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</si>
  <si>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</si>
  <si>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</si>
  <si>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</si>
  <si>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</si>
  <si>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</si>
  <si>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</si>
  <si>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</si>
  <si>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</si>
  <si>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</si>
  <si>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</si>
  <si>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</si>
  <si>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</si>
  <si>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</si>
  <si>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</si>
  <si>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</si>
  <si>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</si>
  <si>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</si>
  <si>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</si>
  <si>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</si>
  <si>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</si>
  <si>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</si>
  <si>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</si>
  <si>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</si>
  <si>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</si>
  <si>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</si>
  <si>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</si>
  <si>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</si>
  <si>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</si>
  <si>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</si>
  <si>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</si>
  <si>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</si>
  <si>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</si>
  <si>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</si>
  <si>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</si>
  <si>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</si>
  <si>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</si>
  <si>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</si>
  <si>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</si>
  <si>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</si>
  <si>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</si>
  <si>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</si>
  <si>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</si>
  <si>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</si>
  <si>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</si>
  <si>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</si>
  <si>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</si>
  <si>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</si>
  <si>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</si>
  <si>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</si>
  <si>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</si>
  <si>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</si>
  <si>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</si>
  <si>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</si>
  <si>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</si>
  <si>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</si>
  <si>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</si>
  <si>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</si>
  <si>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</si>
  <si>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</si>
  <si>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</si>
  <si>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</si>
  <si>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</si>
  <si>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</si>
  <si>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</si>
  <si>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</si>
  <si>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</si>
  <si>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</si>
  <si>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</si>
  <si>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</si>
  <si>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</si>
  <si>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</si>
  <si>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</si>
  <si>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</si>
  <si>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</si>
  <si>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</si>
  <si>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</si>
  <si>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</si>
  <si>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</si>
  <si>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</si>
  <si>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</si>
  <si>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</si>
  <si>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</si>
  <si>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</si>
  <si>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</si>
  <si>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</si>
  <si>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</si>
  <si>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</si>
  <si>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</si>
  <si>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</si>
  <si>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</si>
  <si>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</si>
  <si>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</si>
  <si>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</si>
  <si>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</si>
  <si>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</si>
  <si>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</si>
  <si>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</si>
  <si>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</si>
  <si>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</si>
  <si>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</si>
  <si>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</si>
  <si>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</si>
  <si>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</si>
  <si>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</si>
  <si>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</si>
  <si>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</si>
  <si>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</si>
  <si>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</si>
  <si>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</si>
  <si>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</si>
  <si>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</si>
  <si>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</si>
  <si>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</si>
  <si>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</si>
  <si>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</si>
  <si>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</si>
  <si>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</si>
  <si>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</si>
  <si>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</si>
  <si>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</si>
  <si>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</si>
  <si>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</si>
  <si>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</si>
  <si>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</si>
  <si>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</si>
  <si>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</si>
  <si>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</si>
  <si>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</si>
  <si>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</si>
  <si>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</si>
  <si>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</si>
  <si>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</si>
  <si>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</si>
  <si>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</si>
  <si>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</si>
  <si>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</si>
  <si>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</si>
  <si>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</si>
  <si>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</si>
  <si>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</si>
  <si>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</si>
  <si>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</si>
  <si>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</si>
  <si>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</si>
  <si>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</si>
  <si>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</si>
  <si>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</si>
  <si>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</si>
  <si>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</si>
  <si>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</si>
  <si>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</si>
  <si>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</si>
  <si>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</si>
  <si>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</si>
  <si>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</si>
  <si>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</si>
  <si>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</si>
  <si>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</si>
  <si>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</si>
  <si>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</si>
  <si>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</si>
  <si>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</si>
  <si>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</si>
  <si>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</si>
  <si>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</si>
  <si>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</si>
  <si>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</si>
  <si>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</si>
  <si>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</si>
  <si>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</si>
  <si>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</si>
  <si>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</si>
  <si>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</si>
  <si>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</si>
  <si>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</si>
  <si>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</si>
  <si>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</si>
  <si>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</si>
  <si>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</si>
  <si>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</si>
  <si>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</si>
  <si>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</si>
  <si>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</si>
  <si>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</si>
  <si>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</si>
  <si>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</si>
  <si>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</si>
  <si>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</si>
  <si>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</si>
  <si>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</si>
  <si>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</si>
  <si>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</si>
  <si>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</si>
  <si>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</si>
  <si>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</si>
  <si>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</si>
  <si>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</si>
  <si>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</si>
  <si>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</si>
  <si>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</si>
  <si>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</si>
  <si>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</si>
  <si>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</si>
  <si>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</si>
  <si>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</si>
  <si>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</si>
  <si>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</si>
  <si>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</si>
  <si>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</si>
  <si>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</si>
  <si>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</si>
  <si>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</si>
  <si>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</si>
  <si>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</si>
  <si>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</si>
  <si>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</si>
  <si>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</si>
  <si>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</si>
  <si>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</si>
  <si>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</si>
  <si>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</si>
  <si>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</si>
  <si>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</si>
  <si>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</si>
  <si>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</si>
  <si>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</si>
  <si>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</si>
  <si>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</si>
  <si>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</si>
  <si>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</si>
  <si>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</si>
  <si>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</si>
  <si>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</si>
  <si>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</si>
  <si>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</si>
  <si>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</si>
  <si>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</si>
  <si>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</si>
  <si>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</si>
  <si>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</si>
  <si>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</si>
  <si>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</si>
  <si>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</si>
  <si>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</si>
  <si>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</si>
  <si>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</si>
  <si>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</si>
  <si>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</si>
  <si>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</si>
  <si>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</si>
  <si>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</si>
  <si>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</si>
  <si>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</si>
  <si>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</si>
  <si>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</si>
  <si>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</si>
  <si>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</si>
  <si>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</si>
  <si>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</si>
  <si>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</si>
  <si>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</si>
  <si>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</si>
  <si>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</si>
  <si>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</si>
  <si>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</si>
  <si>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</si>
  <si>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</si>
  <si>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</si>
  <si>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</si>
  <si>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</si>
  <si>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</si>
  <si>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</si>
  <si>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</si>
  <si>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</si>
  <si>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</si>
  <si>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</si>
  <si>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</si>
  <si>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</si>
  <si>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</si>
  <si>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</si>
  <si>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</si>
  <si>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</si>
  <si>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</si>
  <si>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</si>
  <si>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</si>
  <si>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</si>
  <si>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</si>
  <si>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</si>
  <si>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</si>
  <si>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</si>
  <si>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</si>
  <si>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</si>
  <si>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</si>
  <si>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</si>
  <si>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</si>
  <si>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</si>
  <si>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</si>
  <si>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</si>
  <si>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</si>
  <si>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</si>
  <si>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</si>
  <si>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</si>
  <si>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</si>
  <si>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</si>
  <si>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</si>
  <si>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</si>
  <si>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</si>
  <si>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</si>
  <si>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</si>
  <si>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</si>
  <si>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</si>
  <si>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</si>
  <si>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</si>
  <si>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</si>
  <si>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</si>
  <si>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</si>
  <si>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</si>
  <si>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</si>
  <si>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</si>
  <si>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</si>
  <si>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</si>
  <si>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</si>
  <si>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</si>
  <si>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</si>
  <si>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</si>
  <si>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</si>
  <si>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</si>
  <si>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</si>
  <si>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</si>
  <si>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</si>
  <si>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</si>
  <si>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</si>
  <si>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</si>
  <si>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</si>
  <si>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</si>
  <si>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</si>
  <si>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</si>
  <si>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</si>
  <si>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</si>
  <si>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</si>
  <si>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</si>
  <si>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</si>
  <si>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</si>
  <si>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</si>
  <si>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</si>
  <si>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</si>
  <si>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</si>
  <si>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</si>
  <si>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</si>
  <si>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</si>
  <si>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</si>
  <si>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</si>
  <si>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</si>
  <si>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</si>
  <si>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</si>
  <si>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</si>
  <si>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</si>
  <si>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</si>
  <si>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</si>
  <si>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</si>
  <si>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</si>
  <si>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</si>
  <si>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</si>
  <si>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</si>
  <si>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</si>
  <si>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</si>
  <si>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</si>
  <si>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</si>
  <si>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</si>
  <si>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</si>
  <si>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</si>
  <si>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</si>
  <si>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</si>
  <si>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</si>
  <si>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</si>
  <si>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</si>
  <si>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</si>
  <si>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</si>
  <si>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</si>
  <si>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</si>
  <si>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</si>
  <si>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</si>
  <si>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</si>
  <si>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</si>
  <si>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</si>
  <si>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</si>
  <si>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</si>
  <si>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</si>
  <si>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</si>
  <si>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</si>
  <si>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</si>
  <si>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</si>
  <si>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</si>
  <si>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</si>
  <si>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</si>
  <si>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</si>
  <si>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</si>
  <si>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</si>
  <si>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</si>
  <si>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</si>
  <si>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</si>
  <si>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</si>
  <si>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</si>
  <si>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</si>
  <si>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</si>
  <si>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</si>
  <si>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</si>
  <si>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</si>
  <si>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</si>
  <si>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</si>
  <si>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</si>
  <si>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</si>
  <si>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</si>
  <si>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</si>
  <si>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</si>
  <si>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</si>
  <si>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</si>
  <si>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</si>
  <si>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</si>
  <si>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</si>
  <si>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</si>
  <si>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</si>
  <si>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</si>
  <si>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</si>
  <si>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</si>
  <si>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</si>
  <si>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</si>
  <si>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</si>
  <si>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</si>
  <si>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</si>
  <si>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</si>
  <si>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</si>
  <si>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</si>
  <si>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</si>
  <si>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</si>
  <si>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</si>
  <si>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</si>
  <si>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</si>
  <si>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</si>
  <si>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</si>
  <si>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</si>
  <si>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</si>
  <si>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</si>
  <si>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</si>
  <si>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</si>
  <si>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</si>
  <si>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</si>
  <si>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</si>
  <si>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</si>
  <si>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</si>
  <si>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</si>
  <si>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</si>
  <si>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</si>
  <si>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</si>
  <si>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</si>
  <si>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</si>
  <si>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</si>
  <si>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</si>
  <si>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</si>
  <si>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</si>
  <si>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</si>
  <si>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</si>
  <si>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</si>
  <si>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</si>
  <si>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</si>
  <si>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</si>
  <si>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</si>
  <si>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</si>
  <si>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</si>
  <si>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</si>
  <si>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</si>
  <si>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</si>
  <si>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</si>
  <si>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</si>
  <si>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</si>
  <si>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</si>
  <si>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</si>
  <si>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</si>
  <si>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</si>
  <si>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</si>
  <si>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</si>
  <si>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</si>
  <si>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</si>
  <si>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</si>
  <si>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</si>
  <si>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</si>
  <si>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</si>
  <si>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</si>
  <si>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</si>
  <si>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</si>
  <si>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</si>
  <si>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</si>
  <si>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</si>
  <si>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</si>
  <si>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</si>
  <si>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</si>
  <si>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</si>
  <si>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</si>
  <si>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</si>
  <si>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</si>
  <si>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</si>
  <si>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</si>
  <si>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</si>
  <si>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</si>
  <si>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</si>
  <si>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</si>
  <si>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</si>
  <si>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</si>
  <si>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</si>
  <si>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</si>
  <si>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</si>
  <si>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</si>
  <si>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</si>
  <si>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</si>
  <si>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</si>
  <si>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</si>
  <si>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</si>
  <si>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</si>
  <si>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</si>
  <si>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</si>
  <si>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</si>
  <si>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</si>
  <si>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</si>
  <si>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</si>
  <si>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</si>
  <si>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</si>
  <si>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</si>
  <si>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</si>
  <si>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</si>
  <si>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</si>
  <si>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</si>
  <si>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</si>
  <si>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</si>
  <si>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</si>
  <si>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</si>
  <si>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</si>
  <si>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</si>
  <si>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</si>
  <si>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</si>
  <si>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</si>
  <si>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</si>
  <si>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</si>
  <si>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</si>
  <si>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</si>
  <si>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</si>
  <si>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</si>
  <si>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</si>
  <si>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</si>
  <si>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</si>
  <si>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</si>
  <si>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</si>
  <si>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</si>
  <si>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</si>
  <si>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</si>
  <si>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</si>
  <si>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</si>
  <si>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</si>
  <si>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</si>
  <si>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</si>
  <si>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</si>
  <si>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</si>
  <si>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</si>
  <si>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</si>
  <si>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</si>
  <si>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</si>
  <si>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</si>
  <si>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</si>
  <si>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</si>
  <si>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</si>
  <si>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</si>
  <si>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</si>
  <si>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</si>
  <si>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</si>
  <si>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</si>
  <si>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</si>
  <si>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</si>
  <si>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</si>
  <si>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</si>
  <si>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</si>
  <si>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</si>
  <si>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</si>
  <si>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</si>
  <si>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</si>
  <si>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</si>
  <si>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</si>
  <si>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</si>
  <si>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</si>
  <si>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</si>
  <si>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</si>
  <si>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</si>
  <si>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</si>
  <si>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</si>
  <si>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</si>
  <si>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</si>
  <si>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</si>
  <si>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</si>
  <si>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</si>
  <si>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</si>
  <si>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</si>
  <si>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</si>
  <si>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</si>
  <si>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</si>
  <si>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</si>
  <si>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</si>
  <si>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</si>
  <si>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</si>
  <si>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</si>
  <si>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</si>
  <si>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</si>
  <si>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</si>
  <si>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</si>
  <si>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</si>
  <si>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</si>
  <si>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</si>
  <si>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</si>
  <si>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</si>
  <si>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</si>
  <si>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</si>
  <si>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</si>
  <si>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</si>
  <si>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</si>
  <si>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</si>
  <si>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</si>
  <si>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</si>
  <si>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</si>
  <si>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</si>
  <si>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</si>
  <si>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</si>
  <si>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</si>
  <si>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</si>
  <si>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</si>
  <si>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</si>
  <si>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</si>
  <si>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</si>
  <si>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</si>
  <si>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</si>
  <si>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</si>
  <si>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</si>
  <si>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</si>
  <si>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</si>
  <si>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</si>
  <si>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</si>
  <si>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</si>
  <si>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</si>
  <si>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</si>
  <si>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</si>
  <si>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</si>
  <si>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</si>
  <si>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</si>
  <si>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</si>
  <si>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</si>
  <si>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</si>
  <si>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</si>
  <si>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</si>
  <si>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</si>
  <si>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</si>
  <si>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</si>
  <si>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</si>
  <si>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</si>
  <si>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</si>
  <si>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</si>
  <si>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</si>
  <si>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</si>
  <si>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</si>
  <si>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</si>
  <si>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</si>
  <si>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</si>
  <si>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</si>
  <si>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</si>
  <si>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</si>
  <si>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</si>
  <si>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</si>
  <si>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</si>
  <si>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</si>
  <si>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</si>
  <si>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</si>
  <si>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</si>
  <si>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</si>
  <si>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</si>
  <si>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</si>
  <si>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</si>
  <si>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</si>
  <si>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</si>
  <si>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</si>
  <si>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</si>
  <si>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</si>
  <si>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</si>
  <si>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</si>
  <si>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</si>
  <si>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</si>
  <si>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</si>
  <si>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</si>
  <si>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</si>
  <si>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</si>
  <si>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</si>
  <si>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</si>
  <si>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</si>
  <si>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</si>
  <si>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</si>
  <si>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</si>
  <si>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</si>
  <si>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</si>
  <si>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</si>
  <si>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</si>
  <si>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</si>
  <si>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</si>
  <si>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</si>
  <si>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</si>
  <si>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</si>
  <si>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</si>
  <si>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</si>
  <si>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</si>
  <si>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</si>
  <si>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</si>
  <si>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</si>
  <si>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</si>
  <si>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</si>
  <si>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</si>
  <si>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</si>
  <si>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</si>
  <si>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</si>
  <si>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</si>
  <si>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</si>
  <si>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</si>
  <si>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</si>
  <si>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</si>
  <si>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</si>
  <si>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</si>
  <si>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</si>
  <si>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</si>
  <si>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</si>
  <si>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</si>
  <si>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</si>
  <si>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</si>
  <si>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</si>
  <si>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</si>
  <si>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</si>
  <si>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</si>
  <si>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</si>
  <si>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</si>
  <si>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</si>
  <si>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</si>
  <si>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</si>
  <si>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</si>
  <si>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</si>
  <si>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</si>
  <si>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</si>
  <si>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</si>
  <si>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</si>
  <si>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</si>
  <si>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</si>
  <si>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</si>
  <si>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</si>
  <si>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</si>
  <si>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</si>
  <si>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</si>
  <si>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</si>
  <si>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</si>
  <si>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</si>
  <si>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</si>
  <si>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</si>
  <si>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</si>
  <si>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</si>
  <si>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</si>
  <si>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</si>
  <si>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</si>
  <si>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</si>
  <si>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</si>
  <si>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</si>
  <si>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</si>
  <si>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</si>
  <si>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</si>
  <si>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</si>
  <si>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</si>
  <si>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</si>
  <si>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</si>
  <si>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</si>
  <si>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</si>
  <si>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</si>
  <si>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</si>
  <si>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</si>
  <si>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</si>
  <si>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</si>
  <si>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</si>
  <si>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</si>
  <si>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</si>
  <si>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</si>
  <si>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</si>
  <si>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</si>
  <si>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</si>
  <si>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</si>
  <si>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</si>
  <si>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</si>
  <si>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</si>
  <si>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</si>
  <si>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</si>
  <si>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</si>
  <si>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</si>
  <si>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</si>
  <si>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</si>
  <si>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</si>
  <si>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</si>
  <si>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</si>
  <si>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</si>
  <si>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</si>
  <si>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</si>
  <si>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</si>
  <si>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</si>
  <si>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</si>
  <si>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</si>
  <si>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</si>
  <si>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</si>
  <si>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</si>
  <si>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</si>
  <si>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</si>
  <si>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</si>
  <si>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</si>
  <si>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</si>
  <si>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</si>
  <si>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</si>
  <si>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</si>
  <si>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</si>
  <si>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</si>
  <si>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</si>
  <si>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</si>
  <si>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</si>
  <si>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</si>
  <si>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</si>
  <si>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</si>
  <si>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</si>
  <si>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</si>
  <si>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</si>
  <si>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</si>
  <si>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</si>
  <si>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</si>
  <si>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</si>
  <si>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</si>
  <si>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</si>
  <si>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</si>
  <si>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</si>
  <si>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</si>
  <si>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</si>
  <si>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</si>
  <si>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</si>
  <si>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</si>
  <si>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</si>
  <si>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</si>
  <si>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</si>
  <si>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</si>
  <si>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</si>
  <si>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</si>
  <si>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</si>
  <si>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</si>
  <si>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</si>
  <si>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</si>
  <si>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</si>
  <si>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</si>
  <si>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</si>
  <si>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</si>
  <si>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</si>
  <si>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</si>
  <si>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</si>
  <si>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</si>
  <si>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</si>
  <si>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</si>
  <si>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</si>
  <si>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</si>
  <si>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</si>
  <si>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</si>
  <si>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</si>
  <si>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</si>
  <si>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</si>
  <si>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</si>
  <si>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</si>
  <si>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</si>
  <si>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</si>
  <si>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</si>
  <si>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</si>
  <si>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</si>
  <si>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</si>
  <si>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</si>
  <si>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</si>
  <si>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</si>
  <si>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</si>
  <si>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</si>
  <si>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</si>
  <si>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</si>
  <si>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</si>
  <si>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</si>
  <si>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</si>
  <si>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</si>
  <si>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</si>
  <si>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</si>
  <si>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</si>
  <si>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</si>
  <si>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</si>
  <si>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</si>
  <si>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</si>
  <si>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</si>
  <si>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</si>
  <si>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</si>
  <si>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</si>
  <si>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</si>
  <si>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</si>
  <si>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</si>
  <si>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</si>
  <si>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</si>
  <si>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</si>
  <si>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</si>
  <si>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</si>
  <si>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</si>
  <si>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</si>
  <si>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</si>
  <si>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</si>
  <si>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</si>
  <si>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</si>
  <si>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</si>
  <si>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</si>
  <si>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</si>
  <si>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</si>
  <si>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</si>
  <si>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</si>
  <si>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</si>
  <si>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</si>
  <si>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</si>
  <si>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</si>
  <si>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</si>
  <si>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</si>
  <si>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</si>
  <si>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</si>
  <si>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</si>
  <si>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</si>
  <si>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</si>
  <si>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</si>
  <si>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</si>
  <si>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</si>
  <si>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</si>
  <si>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</si>
  <si>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</si>
  <si>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</si>
  <si>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</si>
  <si>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</si>
  <si>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</si>
  <si>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</si>
  <si>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</si>
  <si>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</si>
  <si>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</si>
  <si>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</si>
  <si>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</si>
  <si>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</si>
  <si>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</si>
  <si>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</si>
  <si>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</si>
  <si>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</si>
  <si>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</si>
  <si>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</si>
  <si>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</si>
  <si>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</si>
  <si>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</si>
  <si>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</si>
  <si>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</si>
  <si>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</si>
  <si>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</si>
  <si>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</si>
  <si>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</si>
  <si>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</si>
  <si>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</si>
  <si>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</si>
  <si>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</si>
  <si>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</si>
  <si>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</si>
  <si>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</si>
  <si>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</si>
  <si>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</si>
  <si>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</si>
  <si>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</si>
  <si>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</si>
  <si>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</si>
  <si>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</si>
  <si>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</si>
  <si>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</si>
  <si>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</si>
  <si>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</si>
  <si>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</si>
  <si>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</si>
  <si>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</si>
  <si>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</si>
  <si>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</si>
  <si>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</si>
  <si>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</si>
  <si>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</si>
  <si>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</si>
  <si>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</si>
  <si>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</si>
  <si>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</si>
  <si>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</si>
  <si>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</si>
  <si>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</si>
  <si>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</si>
  <si>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</si>
  <si>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</si>
  <si>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</si>
  <si>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</si>
  <si>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</si>
  <si>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</si>
  <si>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</si>
  <si>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</si>
  <si>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</si>
  <si>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</si>
  <si>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</si>
  <si>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</si>
  <si>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</si>
  <si>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</si>
  <si>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</si>
  <si>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</si>
  <si>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</si>
  <si>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</si>
  <si>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</si>
  <si>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</si>
  <si>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</si>
  <si>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</si>
  <si>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</si>
  <si>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</si>
  <si>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</si>
  <si>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</si>
  <si>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</si>
  <si>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</si>
  <si>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</si>
  <si>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</si>
  <si>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</si>
  <si>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</si>
  <si>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</si>
  <si>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</si>
  <si>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</si>
  <si>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</si>
  <si>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</si>
  <si>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</si>
  <si>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</si>
  <si>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</si>
  <si>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</si>
  <si>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</si>
  <si>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</si>
  <si>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</si>
  <si>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</si>
  <si>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</si>
  <si>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</si>
  <si>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</si>
  <si>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</si>
  <si>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</si>
  <si>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</si>
  <si>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</si>
  <si>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</si>
  <si>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</si>
  <si>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</si>
  <si>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</si>
  <si>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</si>
  <si>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</si>
  <si>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</si>
  <si>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</si>
  <si>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</si>
  <si>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</si>
  <si>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</si>
  <si>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</si>
  <si>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</si>
  <si>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</si>
  <si>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</si>
  <si>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</si>
  <si>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</si>
  <si>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</si>
  <si>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</si>
  <si>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</si>
  <si>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</si>
  <si>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</si>
  <si>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</si>
  <si>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</si>
  <si>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</si>
  <si>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</si>
  <si>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</si>
  <si>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</si>
  <si>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</si>
  <si>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</si>
  <si>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</si>
  <si>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</si>
  <si>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</si>
  <si>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</si>
  <si>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</si>
  <si>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</si>
  <si>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</si>
  <si>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</si>
  <si>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</si>
  <si>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</si>
  <si>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</si>
  <si>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</si>
  <si>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</si>
  <si>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</si>
  <si>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</si>
  <si>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</si>
  <si>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</si>
  <si>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</si>
  <si>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</si>
  <si>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</si>
  <si>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</si>
  <si>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</si>
  <si>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</si>
  <si>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</si>
  <si>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</si>
  <si>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</si>
  <si>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</si>
  <si>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</si>
  <si>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</si>
  <si>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</si>
  <si>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</si>
  <si>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</si>
  <si>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</si>
  <si>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</si>
  <si>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</si>
  <si>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</si>
  <si>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</si>
  <si>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</si>
  <si>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</si>
  <si>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</si>
  <si>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</si>
  <si>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</si>
  <si>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</si>
  <si>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</si>
  <si>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</si>
  <si>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</si>
  <si>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</si>
  <si>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</si>
  <si>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</si>
  <si>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</si>
  <si>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</si>
  <si>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</si>
  <si>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</si>
  <si>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</si>
  <si>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</si>
  <si>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</si>
  <si>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</si>
  <si>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</si>
  <si>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</si>
  <si>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</si>
  <si>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</si>
  <si>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</si>
  <si>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</si>
  <si>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</si>
  <si>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</si>
  <si>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</si>
  <si>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</si>
  <si>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</si>
  <si>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</si>
  <si>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</si>
  <si>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</si>
  <si>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</si>
  <si>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</si>
  <si>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</si>
  <si>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</si>
  <si>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</si>
  <si>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</si>
  <si>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</si>
  <si>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</si>
  <si>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</si>
  <si>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</si>
  <si>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</si>
  <si>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</si>
  <si>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</si>
  <si>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</si>
  <si>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</si>
  <si>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</si>
  <si>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</si>
  <si>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</si>
  <si>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</si>
  <si>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</si>
  <si>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</si>
  <si>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</si>
  <si>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</si>
  <si>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</si>
  <si>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</si>
  <si>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</si>
  <si>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</si>
  <si>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</si>
  <si>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</si>
  <si>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</si>
  <si>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</si>
  <si>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</si>
  <si>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</si>
  <si>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</si>
  <si>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</si>
  <si>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</si>
  <si>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</si>
  <si>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</si>
  <si>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</si>
  <si>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</si>
  <si>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</si>
  <si>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</si>
  <si>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</si>
  <si>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</si>
  <si>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</si>
  <si>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</si>
  <si>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</si>
  <si>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</si>
  <si>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</si>
  <si>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</si>
  <si>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</si>
  <si>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</si>
  <si>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</si>
  <si>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</si>
  <si>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</si>
  <si>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</si>
  <si>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</si>
  <si>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</si>
  <si>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</si>
  <si>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</si>
  <si>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</si>
  <si>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</si>
  <si>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</si>
  <si>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</si>
  <si>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</si>
  <si>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</si>
  <si>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</si>
  <si>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</si>
  <si>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</si>
  <si>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</si>
  <si>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</si>
  <si>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</si>
  <si>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</si>
  <si>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</si>
  <si>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</si>
  <si>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</si>
  <si>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</si>
  <si>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</si>
  <si>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</si>
  <si>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</si>
  <si>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</si>
  <si>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</si>
  <si>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</si>
  <si>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</si>
  <si>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</si>
  <si>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</si>
  <si>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</si>
  <si>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</si>
  <si>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</si>
  <si>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</si>
  <si>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</si>
  <si>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</si>
  <si>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</si>
  <si>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</si>
  <si>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</si>
  <si>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</si>
  <si>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</si>
  <si>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</si>
  <si>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</si>
  <si>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</si>
  <si>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</si>
  <si>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</si>
  <si>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</si>
  <si>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</si>
  <si>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</si>
  <si>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</si>
  <si>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</si>
  <si>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</si>
  <si>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</si>
  <si>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</si>
  <si>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</si>
  <si>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</si>
  <si>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</si>
  <si>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</si>
  <si>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</si>
  <si>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</si>
  <si>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</si>
  <si>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</si>
  <si>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</si>
  <si>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</si>
  <si>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</si>
  <si>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</si>
  <si>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</si>
  <si>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</si>
  <si>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</si>
  <si>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</si>
  <si>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</si>
  <si>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</si>
  <si>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</si>
  <si>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</si>
  <si>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</si>
  <si>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</si>
  <si>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</si>
  <si>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</si>
  <si>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</si>
  <si>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</si>
  <si>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</si>
  <si>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</si>
  <si>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</si>
  <si>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</si>
  <si>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</si>
  <si>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</si>
  <si>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</si>
  <si>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</si>
  <si>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</si>
  <si>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</si>
  <si>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</si>
  <si>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</si>
  <si>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</si>
  <si>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</si>
  <si>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</si>
  <si>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</si>
  <si>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</si>
  <si>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</si>
  <si>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</si>
  <si>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</si>
  <si>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</si>
  <si>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</si>
  <si>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</si>
  <si>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</si>
  <si>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</si>
  <si>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</si>
  <si>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</si>
  <si>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</si>
  <si>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</si>
  <si>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</si>
  <si>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</si>
  <si>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</si>
  <si>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</si>
  <si>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</si>
  <si>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</si>
  <si>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</si>
  <si>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</si>
  <si>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</si>
  <si>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</si>
  <si>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</si>
  <si>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</si>
  <si>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</si>
  <si>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</si>
  <si>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</si>
  <si>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</si>
  <si>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</si>
  <si>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</si>
  <si>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</si>
  <si>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</si>
  <si>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</si>
  <si>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</si>
  <si>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</si>
  <si>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</si>
  <si>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</si>
  <si>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</si>
  <si>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</si>
  <si>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</si>
  <si>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</si>
  <si>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</si>
  <si>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</si>
  <si>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</si>
  <si>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</si>
  <si>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</si>
  <si>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</si>
  <si>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</si>
  <si>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</si>
  <si>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</si>
  <si>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</si>
  <si>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</si>
  <si>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</si>
  <si>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</si>
  <si>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</si>
  <si>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</si>
  <si>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</si>
  <si>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</si>
  <si>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</si>
  <si>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</si>
  <si>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</si>
  <si>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</si>
  <si>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</si>
  <si>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</si>
  <si>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</si>
  <si>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</si>
  <si>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</si>
  <si>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</si>
  <si>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</si>
  <si>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</si>
  <si>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</si>
  <si>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</si>
  <si>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</si>
  <si>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</si>
  <si>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</si>
  <si>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</si>
  <si>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</si>
  <si>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</si>
  <si>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</si>
  <si>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</si>
  <si>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</si>
  <si>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</si>
  <si>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</si>
  <si>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</si>
  <si>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</si>
  <si>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</si>
  <si>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</si>
  <si>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</si>
  <si>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</si>
  <si>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</si>
  <si>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</si>
  <si>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</si>
  <si>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</si>
  <si>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</si>
  <si>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</si>
  <si>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</si>
  <si>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</si>
  <si>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</si>
  <si>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</si>
  <si>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</si>
  <si>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</si>
  <si>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</si>
  <si>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</si>
  <si>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</si>
  <si>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</si>
  <si>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</si>
  <si>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</si>
  <si>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</si>
  <si>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</si>
  <si>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</si>
  <si>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</si>
  <si>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</si>
  <si>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</si>
  <si>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</si>
  <si>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</si>
  <si>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</si>
  <si>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</si>
  <si>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</si>
  <si>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</si>
  <si>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</si>
  <si>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</si>
  <si>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</si>
  <si>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</si>
  <si>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</si>
  <si>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</si>
  <si>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</si>
  <si>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</si>
  <si>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</si>
  <si>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</si>
  <si>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</si>
  <si>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</si>
  <si>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</si>
  <si>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</si>
  <si>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</si>
  <si>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</si>
  <si>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</si>
  <si>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</si>
  <si>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</si>
  <si>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</si>
  <si>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</si>
  <si>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</si>
  <si>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</si>
  <si>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</si>
  <si>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</si>
  <si>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</si>
  <si>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</si>
  <si>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</si>
  <si>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</si>
  <si>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</si>
  <si>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</si>
  <si>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</si>
  <si>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</si>
  <si>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</si>
  <si>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</si>
  <si>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</si>
  <si>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</si>
  <si>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</si>
  <si>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</si>
  <si>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</si>
  <si>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</si>
  <si>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</si>
  <si>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</si>
  <si>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</si>
  <si>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</si>
  <si>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</si>
  <si>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</si>
  <si>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</si>
  <si>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</si>
  <si>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</si>
  <si>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</si>
  <si>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</si>
  <si>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</si>
  <si>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</si>
  <si>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</si>
  <si>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</si>
  <si>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</si>
  <si>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</si>
  <si>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</si>
  <si>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</si>
  <si>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</si>
  <si>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</si>
  <si>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</si>
  <si>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</si>
  <si>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</si>
  <si>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</si>
  <si>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</si>
  <si>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</si>
  <si>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</si>
  <si>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</si>
  <si>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</si>
  <si>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</si>
  <si>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</si>
  <si>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</si>
  <si>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</si>
  <si>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</si>
  <si>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</si>
  <si>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</si>
  <si>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</si>
  <si>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</si>
  <si>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</si>
  <si>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</si>
  <si>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</si>
  <si>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</si>
  <si>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</si>
  <si>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</si>
  <si>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</si>
  <si>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</si>
  <si>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</si>
  <si>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</si>
  <si>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</si>
  <si>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</si>
  <si>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</si>
  <si>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</si>
  <si>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</si>
  <si>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</si>
  <si>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</si>
  <si>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</si>
  <si>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</si>
  <si>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</si>
  <si>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</si>
  <si>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</si>
  <si>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</si>
  <si>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</si>
  <si>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</si>
  <si>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</si>
  <si>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</si>
  <si>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</si>
  <si>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</si>
  <si>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</si>
  <si>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</si>
  <si>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</si>
  <si>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</si>
  <si>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</si>
  <si>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</si>
  <si>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</si>
  <si>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</si>
  <si>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</si>
  <si>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</si>
  <si>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</si>
  <si>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</si>
  <si>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</si>
  <si>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</si>
  <si>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</si>
  <si>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</si>
  <si>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</si>
  <si>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</si>
  <si>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</si>
  <si>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</si>
  <si>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</si>
  <si>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</si>
  <si>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</si>
  <si>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</si>
  <si>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</si>
  <si>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</si>
  <si>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</si>
  <si>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</si>
  <si>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</si>
  <si>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</si>
  <si>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</si>
  <si>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</si>
  <si>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</si>
  <si>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</si>
  <si>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</si>
  <si>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</si>
  <si>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</si>
  <si>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</si>
  <si>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</si>
  <si>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</si>
  <si>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</si>
  <si>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</si>
  <si>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</si>
  <si>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</si>
  <si>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</si>
  <si>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</si>
  <si>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</si>
  <si>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</si>
  <si>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</si>
  <si>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</si>
  <si>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</si>
  <si>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</si>
  <si>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</si>
  <si>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</si>
  <si>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</si>
  <si>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</si>
  <si>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</si>
  <si>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</si>
  <si>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</si>
  <si>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</si>
  <si>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</si>
  <si>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</si>
  <si>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</si>
  <si>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</si>
  <si>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</si>
  <si>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</si>
  <si>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</si>
  <si>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</si>
  <si>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</si>
  <si>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</si>
  <si>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</si>
  <si>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</si>
  <si>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</si>
  <si>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</si>
  <si>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</si>
  <si>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</si>
  <si>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</si>
  <si>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</si>
  <si>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</si>
  <si>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</si>
  <si>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</si>
  <si>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</si>
  <si>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</si>
  <si>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</si>
  <si>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</si>
  <si>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</si>
  <si>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</si>
  <si>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</si>
  <si>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</si>
  <si>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</si>
  <si>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</si>
  <si>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</si>
  <si>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</si>
  <si>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</si>
  <si>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</si>
  <si>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</si>
  <si>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</si>
  <si>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</si>
  <si>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</si>
  <si>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</si>
  <si>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</si>
  <si>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</si>
  <si>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</si>
  <si>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</si>
  <si>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</si>
  <si>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</si>
  <si>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</si>
  <si>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</si>
  <si>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</si>
  <si>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</si>
  <si>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</si>
  <si>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</si>
  <si>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</si>
  <si>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</si>
  <si>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</si>
  <si>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</si>
  <si>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</si>
  <si>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</si>
  <si>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</si>
  <si>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</si>
  <si>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</si>
  <si>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</si>
  <si>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</si>
  <si>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</si>
  <si>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</si>
  <si>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</si>
  <si>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</si>
  <si>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</si>
  <si>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</si>
  <si>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</si>
  <si>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</si>
  <si>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</si>
  <si>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</si>
  <si>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</si>
  <si>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</si>
  <si>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</si>
  <si>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</si>
  <si>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</si>
  <si>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</si>
  <si>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</si>
  <si>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</si>
  <si>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</si>
  <si>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</si>
  <si>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</si>
  <si>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</si>
  <si>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</si>
  <si>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</si>
  <si>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</si>
  <si>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</si>
  <si>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</si>
  <si>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</si>
  <si>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</si>
  <si>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</si>
  <si>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</si>
  <si>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</si>
  <si>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</si>
  <si>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</si>
  <si>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</si>
  <si>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</si>
  <si>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</si>
  <si>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</si>
  <si>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</si>
  <si>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</si>
  <si>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</si>
  <si>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</si>
  <si>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</si>
  <si>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</si>
  <si>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</si>
  <si>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</si>
  <si>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</si>
  <si>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</si>
  <si>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</si>
  <si>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</si>
  <si>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</si>
  <si>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</si>
  <si>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</si>
  <si>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</si>
  <si>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</si>
  <si>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</si>
  <si>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</si>
  <si>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</si>
  <si>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</si>
  <si>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</si>
  <si>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</si>
  <si>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</si>
  <si>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</si>
  <si>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</si>
  <si>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</si>
  <si>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</si>
  <si>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</si>
  <si>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</si>
  <si>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</si>
  <si>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</si>
  <si>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</si>
  <si>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</si>
  <si>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</si>
  <si>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</si>
  <si>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</si>
  <si>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</si>
  <si>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</si>
  <si>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</si>
  <si>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</si>
  <si>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</si>
  <si>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</si>
  <si>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</si>
  <si>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</si>
  <si>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</si>
  <si>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</si>
  <si>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</si>
  <si>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</si>
  <si>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</si>
  <si>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</si>
  <si>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</si>
  <si>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</si>
  <si>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</si>
  <si>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</si>
  <si>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</si>
  <si>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</si>
  <si>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</si>
  <si>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</si>
  <si>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</si>
  <si>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</si>
  <si>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</si>
  <si>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</si>
  <si>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</si>
  <si>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</si>
  <si>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</si>
  <si>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</si>
  <si>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</si>
  <si>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</si>
  <si>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</si>
  <si>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</si>
  <si>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</si>
  <si>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</si>
  <si>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</si>
  <si>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</si>
  <si>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</si>
  <si>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</si>
  <si>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</si>
  <si>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</si>
  <si>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</si>
  <si>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</si>
  <si>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</si>
  <si>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</si>
  <si>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</si>
  <si>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</si>
  <si>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</si>
  <si>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</si>
  <si>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</si>
  <si>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</si>
  <si>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</si>
  <si>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</si>
  <si>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</si>
  <si>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</si>
  <si>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</si>
  <si>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</si>
  <si>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</si>
  <si>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</si>
  <si>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</si>
  <si>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</si>
  <si>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</si>
  <si>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</si>
  <si>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</si>
  <si>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</si>
  <si>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</si>
  <si>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</si>
  <si>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</si>
  <si>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</si>
  <si>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</si>
  <si>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</si>
  <si>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</si>
  <si>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</si>
  <si>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</si>
  <si>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</si>
  <si>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</si>
  <si>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</si>
  <si>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</si>
  <si>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</si>
  <si>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</si>
  <si>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</si>
  <si>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</si>
  <si>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</si>
  <si>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</si>
  <si>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</si>
  <si>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</si>
  <si>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</si>
  <si>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</si>
  <si>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</si>
  <si>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</si>
  <si>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</si>
  <si>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</si>
  <si>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</si>
  <si>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</si>
  <si>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</si>
  <si>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</si>
  <si>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</si>
  <si>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</si>
  <si>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</si>
  <si>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</si>
  <si>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</si>
  <si>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</si>
  <si>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</si>
  <si>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</si>
  <si>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</si>
  <si>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</si>
  <si>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</si>
  <si>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</si>
  <si>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</si>
  <si>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</si>
  <si>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</si>
  <si>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</si>
  <si>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</si>
  <si>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</si>
  <si>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</si>
  <si>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</si>
  <si>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</si>
  <si>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</si>
  <si>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</si>
  <si>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</si>
  <si>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</si>
  <si>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</si>
  <si>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</si>
  <si>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</si>
  <si>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</si>
  <si>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</si>
  <si>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</si>
  <si>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</si>
  <si>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</si>
  <si>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</si>
  <si>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</si>
  <si>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</si>
  <si>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</si>
  <si>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</si>
  <si>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</si>
  <si>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</si>
  <si>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</si>
  <si>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</si>
  <si>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</si>
  <si>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</si>
  <si>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</si>
  <si>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</si>
  <si>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</si>
  <si>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</si>
  <si>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</si>
  <si>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</si>
  <si>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</si>
  <si>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</si>
  <si>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</si>
  <si>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</si>
  <si>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</si>
  <si>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</si>
  <si>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</si>
  <si>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</si>
  <si>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</si>
  <si>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</si>
  <si>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</si>
  <si>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</si>
  <si>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</si>
  <si>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</si>
  <si>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</si>
  <si>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</si>
  <si>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</si>
  <si>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</si>
  <si>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</si>
  <si>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</si>
  <si>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</si>
  <si>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</si>
  <si>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</si>
  <si>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</si>
  <si>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</si>
  <si>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</si>
  <si>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</si>
  <si>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</si>
  <si>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</si>
  <si>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</si>
  <si>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</si>
  <si>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</si>
  <si>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</si>
  <si>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</si>
  <si>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</si>
  <si>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</si>
  <si>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</si>
  <si>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</si>
  <si>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</si>
  <si>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</si>
  <si>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</si>
  <si>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</si>
  <si>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</si>
  <si>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</si>
  <si>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</si>
  <si>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</si>
  <si>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</si>
  <si>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</si>
  <si>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</si>
  <si>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</si>
  <si>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</si>
  <si>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</si>
  <si>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</si>
  <si>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</si>
  <si>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</si>
  <si>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</si>
  <si>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</si>
  <si>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</si>
  <si>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</si>
  <si>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</si>
  <si>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</si>
  <si>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</si>
  <si>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</si>
  <si>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</si>
  <si>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</si>
  <si>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</si>
  <si>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</si>
  <si>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</si>
  <si>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</si>
  <si>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</si>
  <si>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</si>
  <si>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</si>
  <si>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</si>
  <si>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</si>
  <si>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</si>
  <si>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</si>
  <si>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</si>
  <si>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</si>
  <si>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</si>
  <si>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</si>
  <si>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</si>
  <si>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</si>
  <si>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</si>
  <si>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</si>
  <si>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</si>
  <si>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</si>
  <si>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</si>
  <si>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</si>
  <si>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</si>
  <si>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</si>
  <si>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</si>
  <si>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</si>
  <si>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</si>
  <si>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</si>
  <si>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</si>
  <si>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</si>
  <si>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</si>
  <si>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</si>
  <si>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</si>
  <si>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</si>
  <si>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</si>
  <si>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</si>
  <si>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</si>
  <si>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</si>
  <si>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</si>
  <si>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</si>
  <si>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</si>
  <si>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</si>
  <si>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</si>
  <si>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</si>
  <si>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</si>
  <si>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</si>
  <si>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</si>
  <si>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</si>
  <si>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</si>
  <si>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</si>
  <si>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</si>
  <si>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</si>
  <si>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</si>
  <si>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</si>
  <si>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</si>
  <si>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</si>
  <si>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</si>
  <si>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</si>
  <si>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</si>
  <si>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</si>
  <si>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</si>
  <si>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</si>
  <si>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</si>
  <si>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</si>
  <si>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</si>
  <si>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</si>
  <si>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</si>
  <si>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</si>
  <si>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</si>
  <si>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</si>
  <si>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</si>
  <si>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</si>
  <si>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</si>
  <si>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</si>
  <si>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</si>
  <si>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</si>
  <si>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</si>
  <si>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</si>
  <si>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</si>
  <si>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</si>
  <si>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</si>
  <si>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</si>
  <si>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</si>
  <si>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</si>
  <si>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</si>
  <si>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</si>
  <si>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</si>
  <si>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</si>
  <si>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</si>
  <si>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</si>
  <si>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</si>
  <si>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</si>
  <si>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</si>
  <si>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</si>
  <si>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</si>
  <si>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</si>
  <si>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</si>
  <si>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</si>
  <si>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</si>
  <si>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</si>
  <si>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</si>
  <si>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</si>
  <si>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</si>
  <si>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</si>
  <si>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</si>
  <si>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</si>
  <si>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</si>
  <si>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</si>
  <si>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</si>
  <si>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</si>
  <si>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</si>
  <si>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</si>
  <si>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</si>
  <si>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</si>
  <si>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</si>
  <si>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</si>
  <si>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</si>
  <si>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</si>
  <si>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</si>
  <si>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</si>
  <si>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</si>
  <si>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</si>
  <si>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</si>
  <si>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</si>
  <si>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</si>
  <si>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</si>
  <si>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</si>
  <si>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</si>
  <si>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</si>
  <si>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</si>
  <si>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</si>
  <si>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</si>
  <si>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</si>
  <si>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</si>
  <si>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</si>
  <si>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</si>
  <si>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</si>
  <si>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</si>
  <si>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</si>
  <si>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</si>
  <si>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</si>
  <si>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</si>
  <si>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</si>
  <si>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</si>
  <si>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</si>
  <si>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</si>
  <si>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</si>
  <si>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</si>
  <si>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</si>
  <si>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</si>
  <si>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</si>
  <si>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</si>
  <si>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</si>
  <si>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</si>
  <si>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</si>
  <si>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</si>
  <si>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</si>
  <si>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</si>
  <si>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</si>
  <si>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</si>
  <si>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</si>
  <si>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</si>
  <si>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</si>
  <si>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</si>
  <si>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</si>
  <si>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</si>
  <si>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</si>
  <si>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</si>
  <si>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</si>
  <si>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</si>
  <si>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</si>
  <si>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</si>
  <si>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</si>
  <si>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</si>
  <si>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</si>
  <si>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</si>
  <si>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</si>
  <si>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</si>
  <si>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</si>
  <si>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</si>
  <si>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</si>
  <si>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</si>
  <si>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</si>
  <si>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</si>
  <si>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</si>
  <si>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</si>
  <si>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</si>
  <si>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</si>
  <si>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</si>
  <si>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</si>
  <si>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</si>
  <si>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</si>
  <si>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</si>
  <si>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</si>
  <si>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</si>
  <si>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</si>
  <si>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</si>
  <si>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</si>
  <si>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</si>
  <si>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</si>
  <si>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</si>
  <si>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</si>
  <si>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</si>
  <si>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</si>
  <si>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</si>
  <si>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</si>
  <si>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</si>
  <si>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</si>
  <si>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</si>
  <si>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</si>
  <si>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</si>
  <si>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</si>
  <si>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</si>
  <si>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</si>
  <si>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</si>
  <si>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</si>
  <si>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</si>
  <si>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</si>
  <si>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</si>
  <si>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</si>
  <si>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</si>
  <si>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</si>
  <si>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</si>
  <si>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</si>
  <si>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</si>
  <si>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</si>
  <si>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</si>
  <si>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</si>
  <si>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</si>
  <si>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</si>
  <si>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</si>
  <si>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</si>
  <si>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</si>
  <si>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</si>
  <si>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</si>
  <si>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</si>
  <si>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</si>
  <si>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</si>
  <si>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</si>
  <si>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</si>
  <si>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</si>
  <si>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</si>
  <si>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</si>
  <si>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</si>
  <si>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</si>
  <si>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</si>
  <si>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</si>
  <si>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</si>
  <si>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</si>
  <si>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</si>
  <si>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</si>
  <si>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</si>
  <si>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</si>
  <si>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</si>
  <si>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</si>
  <si>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</si>
  <si>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</si>
  <si>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</si>
  <si>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</si>
  <si>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</si>
  <si>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</si>
  <si>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</si>
  <si>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</si>
  <si>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</si>
  <si>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</si>
  <si>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</si>
  <si>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</si>
  <si>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</si>
  <si>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</si>
  <si>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</si>
  <si>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</si>
  <si>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</si>
  <si>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</si>
  <si>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</si>
  <si>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</si>
  <si>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</si>
  <si>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</si>
  <si>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</si>
  <si>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</si>
  <si>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</si>
  <si>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</si>
  <si>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</si>
  <si>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</si>
  <si>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</si>
  <si>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</si>
  <si>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</si>
  <si>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</si>
  <si>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</si>
  <si>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</si>
  <si>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</si>
  <si>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</si>
  <si>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</si>
  <si>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</si>
  <si>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</si>
  <si>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</si>
  <si>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</si>
  <si>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</si>
  <si>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</si>
  <si>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</si>
  <si>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</si>
  <si>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</si>
  <si>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</si>
  <si>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</si>
  <si>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</si>
  <si>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</si>
  <si>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</si>
  <si>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</si>
  <si>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</si>
  <si>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</si>
  <si>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</si>
  <si>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</si>
  <si>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</si>
  <si>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</si>
  <si>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</si>
  <si>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</si>
  <si>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</si>
  <si>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</si>
  <si>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</si>
  <si>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</si>
  <si>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</si>
  <si>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</si>
  <si>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</si>
  <si>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</si>
  <si>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</si>
  <si>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</si>
  <si>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</si>
  <si>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</si>
  <si>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</si>
  <si>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</si>
  <si>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</si>
  <si>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</si>
  <si>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</si>
  <si>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</si>
  <si>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</si>
  <si>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</si>
  <si>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</si>
  <si>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</si>
  <si>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</si>
  <si>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</si>
  <si>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</si>
  <si>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</si>
  <si>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</si>
  <si>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</si>
  <si>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</si>
  <si>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</si>
  <si>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</si>
  <si>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</si>
  <si>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</si>
  <si>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</si>
  <si>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</si>
  <si>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</si>
  <si>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</si>
  <si>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</si>
  <si>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</si>
  <si>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</si>
  <si>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</si>
  <si>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</si>
  <si>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</si>
  <si>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</si>
  <si>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</si>
  <si>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</si>
  <si>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</si>
  <si>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</si>
  <si>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</si>
  <si>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</si>
  <si>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</si>
  <si>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</si>
  <si>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</si>
  <si>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</si>
  <si>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</si>
  <si>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</si>
  <si>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</si>
  <si>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</si>
  <si>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</si>
  <si>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</si>
  <si>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</si>
  <si>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</si>
  <si>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</si>
  <si>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</si>
  <si>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</si>
  <si>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</si>
  <si>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</si>
  <si>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</si>
  <si>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</si>
  <si>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</si>
  <si>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</si>
  <si>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</si>
  <si>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</si>
  <si>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</si>
  <si>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</si>
  <si>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</si>
  <si>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</si>
  <si>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</si>
  <si>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</si>
  <si>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</si>
  <si>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</si>
  <si>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</si>
  <si>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</si>
  <si>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</si>
  <si>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</si>
  <si>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</si>
  <si>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</si>
  <si>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</si>
  <si>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</si>
  <si>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</si>
  <si>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</si>
  <si>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</si>
  <si>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</si>
  <si>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</si>
  <si>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</si>
  <si>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</si>
  <si>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</si>
  <si>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</si>
  <si>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</si>
  <si>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</si>
  <si>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</si>
  <si>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</si>
  <si>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</si>
  <si>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</si>
  <si>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</si>
  <si>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</si>
  <si>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</si>
  <si>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</si>
  <si>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</si>
  <si>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</si>
  <si>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</si>
  <si>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</si>
  <si>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</si>
  <si>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</si>
  <si>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</si>
  <si>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</si>
  <si>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</si>
  <si>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</si>
  <si>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</si>
  <si>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</si>
  <si>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</si>
  <si>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</si>
  <si>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</si>
  <si>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</si>
  <si>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</si>
  <si>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</si>
  <si>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</si>
  <si>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</si>
  <si>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</si>
  <si>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</si>
  <si>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</si>
  <si>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</si>
  <si>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</si>
  <si>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</si>
  <si>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</si>
  <si>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</si>
  <si>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</si>
  <si>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</si>
  <si>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</si>
  <si>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</si>
  <si>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</si>
  <si>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</si>
  <si>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</si>
  <si>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</si>
  <si>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</si>
  <si>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</si>
  <si>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</si>
  <si>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</si>
  <si>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</si>
  <si>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</si>
  <si>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</si>
  <si>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</si>
  <si>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</si>
  <si>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</si>
  <si>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</si>
  <si>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</si>
  <si>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</si>
  <si>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</si>
  <si>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</si>
  <si>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</si>
  <si>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</si>
  <si>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</si>
  <si>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</si>
  <si>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</si>
  <si>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</si>
  <si>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</si>
  <si>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</si>
  <si>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</si>
  <si>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</si>
  <si>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</si>
  <si>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</si>
  <si>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</si>
  <si>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</si>
  <si>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</si>
  <si>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</si>
  <si>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</si>
  <si>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</si>
  <si>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</si>
  <si>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</si>
  <si>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</si>
  <si>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</si>
  <si>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</si>
  <si>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</si>
  <si>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</si>
  <si>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</si>
  <si>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</si>
  <si>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</si>
  <si>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</si>
  <si>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</si>
  <si>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</si>
  <si>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</si>
  <si>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</si>
  <si>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</si>
  <si>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</si>
  <si>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</si>
  <si>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</si>
  <si>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</si>
  <si>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</si>
  <si>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</si>
  <si>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</si>
  <si>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</si>
  <si>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</si>
  <si>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</si>
  <si>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</si>
  <si>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</si>
  <si>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</si>
  <si>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</si>
  <si>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</si>
  <si>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</si>
  <si>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</si>
  <si>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</si>
  <si>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</si>
  <si>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</si>
  <si>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</si>
  <si>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</si>
  <si>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</si>
  <si>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</si>
  <si>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</si>
  <si>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</si>
  <si>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</si>
  <si>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</si>
  <si>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</si>
  <si>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</si>
  <si>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</si>
  <si>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</si>
  <si>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</si>
  <si>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</si>
  <si>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</si>
  <si>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</si>
  <si>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</si>
  <si>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</si>
  <si>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</si>
  <si>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</si>
  <si>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</si>
  <si>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</si>
  <si>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</si>
  <si>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</si>
  <si>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</si>
  <si>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</si>
  <si>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</si>
  <si>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</si>
  <si>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</si>
  <si>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</si>
  <si>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</si>
  <si>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</si>
  <si>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</si>
  <si>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</si>
  <si>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</si>
  <si>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</si>
  <si>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</si>
  <si>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</si>
  <si>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</si>
  <si>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</si>
  <si>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</si>
  <si>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</si>
  <si>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</si>
  <si>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</si>
  <si>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</si>
  <si>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</si>
  <si>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</si>
  <si>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</si>
  <si>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</si>
  <si>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</si>
  <si>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</si>
  <si>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</si>
  <si>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</si>
  <si>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</si>
  <si>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</si>
  <si>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</si>
  <si>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</si>
  <si>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</si>
  <si>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</si>
  <si>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</si>
  <si>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</si>
  <si>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</si>
  <si>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</si>
  <si>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</si>
  <si>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</si>
  <si>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</si>
  <si>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</si>
  <si>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</si>
  <si>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</si>
  <si>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</si>
  <si>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</si>
  <si>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</si>
  <si>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</si>
  <si>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</si>
  <si>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</si>
  <si>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</si>
  <si>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</si>
  <si>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</si>
  <si>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</si>
  <si>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</si>
  <si>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</si>
  <si>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</si>
  <si>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</si>
  <si>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</si>
  <si>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</si>
  <si>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</si>
  <si>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</si>
  <si>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</si>
  <si>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</si>
  <si>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</si>
  <si>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</si>
  <si>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</si>
  <si>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</si>
  <si>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</si>
  <si>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</si>
  <si>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</si>
  <si>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</si>
  <si>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</si>
  <si>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</si>
  <si>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</si>
  <si>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</si>
  <si>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</si>
  <si>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</si>
  <si>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</si>
  <si>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</si>
  <si>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</si>
  <si>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</si>
  <si>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</si>
  <si>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</si>
  <si>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</si>
  <si>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</si>
  <si>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</si>
  <si>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</si>
  <si>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</si>
  <si>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</si>
  <si>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</si>
  <si>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</si>
  <si>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</si>
  <si>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</si>
  <si>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</si>
  <si>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</si>
  <si>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</si>
  <si>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</si>
  <si>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</si>
  <si>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</si>
  <si>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</si>
  <si>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</si>
  <si>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</si>
  <si>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</si>
  <si>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</si>
  <si>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</si>
  <si>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</si>
  <si>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</si>
  <si>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</si>
  <si>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</si>
  <si>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</si>
  <si>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</si>
  <si>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</si>
  <si>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</si>
  <si>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</si>
  <si>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</si>
  <si>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</si>
  <si>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</si>
  <si>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</si>
  <si>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</si>
  <si>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</si>
  <si>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</si>
  <si>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</si>
  <si>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</si>
  <si>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</si>
  <si>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</si>
  <si>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</si>
  <si>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</si>
  <si>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</si>
  <si>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</si>
  <si>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</si>
  <si>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</si>
  <si>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</si>
  <si>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</si>
  <si>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</si>
  <si>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</si>
  <si>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</si>
  <si>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</si>
  <si>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</si>
  <si>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</si>
  <si>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</si>
  <si>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</si>
  <si>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</si>
  <si>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</si>
  <si>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</si>
  <si>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</si>
  <si>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</si>
  <si>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</si>
  <si>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</si>
  <si>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</si>
  <si>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</si>
  <si>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</si>
  <si>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</si>
  <si>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</si>
  <si>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</si>
  <si>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</si>
  <si>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</si>
  <si>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</si>
  <si>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</si>
  <si>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</si>
  <si>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</si>
  <si>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</si>
  <si>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</si>
  <si>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</si>
  <si>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</si>
  <si>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</si>
  <si>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</si>
  <si>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</si>
  <si>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</si>
  <si>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</si>
  <si>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</si>
  <si>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</si>
  <si>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</si>
  <si>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</si>
  <si>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</si>
  <si>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</si>
  <si>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</si>
  <si>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</si>
  <si>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</si>
  <si>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</si>
  <si>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</si>
  <si>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</si>
  <si>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</si>
  <si>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</si>
  <si>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</si>
  <si>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</si>
  <si>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</si>
  <si>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</si>
  <si>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</si>
  <si>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</si>
  <si>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</si>
  <si>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</si>
  <si>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</si>
  <si>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</si>
  <si>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</si>
  <si>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</si>
  <si>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</si>
  <si>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</si>
  <si>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</si>
  <si>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</si>
  <si>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</si>
  <si>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</si>
  <si>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</si>
  <si>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</si>
  <si>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</si>
  <si>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</si>
  <si>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</si>
  <si>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</si>
  <si>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</si>
  <si>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</si>
  <si>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</si>
  <si>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</si>
  <si>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</si>
  <si>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</si>
  <si>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</si>
  <si>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</si>
  <si>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</si>
  <si>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</si>
  <si>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</si>
  <si>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</si>
  <si>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</si>
  <si>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</si>
  <si>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</si>
  <si>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</si>
  <si>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</si>
  <si>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</si>
  <si>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</si>
  <si>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</si>
  <si>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</si>
  <si>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</si>
  <si>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</si>
  <si>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</si>
  <si>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</si>
  <si>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</si>
  <si>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</si>
  <si>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</si>
  <si>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</si>
  <si>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</si>
  <si>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</si>
  <si>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</si>
  <si>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</si>
  <si>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</si>
  <si>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</si>
  <si>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</si>
  <si>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</si>
  <si>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</si>
  <si>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</si>
  <si>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</si>
  <si>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</si>
  <si>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</si>
  <si>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</si>
  <si>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</si>
  <si>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</si>
  <si>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</si>
  <si>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</si>
  <si>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</si>
  <si>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</si>
  <si>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</si>
  <si>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</si>
  <si>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</si>
  <si>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</si>
  <si>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</si>
  <si>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</si>
  <si>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</si>
  <si>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</si>
  <si>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</si>
  <si>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</si>
  <si>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</si>
  <si>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</si>
  <si>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</si>
  <si>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</si>
  <si>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</si>
  <si>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</si>
  <si>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</si>
  <si>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</si>
  <si>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</si>
  <si>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</si>
  <si>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</si>
  <si>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</si>
  <si>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</si>
  <si>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</si>
  <si>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</si>
  <si>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</si>
  <si>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</si>
  <si>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</si>
  <si>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</si>
  <si>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</si>
  <si>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</si>
  <si>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</si>
  <si>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</si>
  <si>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</si>
  <si>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</si>
  <si>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</si>
  <si>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</si>
  <si>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</si>
  <si>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</si>
  <si>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</si>
  <si>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</si>
  <si>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</si>
  <si>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</si>
  <si>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</si>
  <si>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</si>
  <si>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</si>
  <si>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</si>
  <si>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</si>
  <si>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</si>
  <si>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</si>
  <si>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</si>
  <si>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</si>
  <si>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</si>
  <si>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</si>
  <si>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</si>
  <si>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</si>
  <si>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</si>
  <si>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</si>
  <si>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</si>
  <si>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</si>
  <si>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</si>
  <si>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</si>
  <si>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</si>
  <si>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</si>
  <si>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</si>
  <si>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</si>
  <si>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</si>
  <si>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</si>
  <si>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</si>
  <si>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</si>
  <si>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</si>
  <si>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</si>
  <si>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</si>
  <si>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</si>
  <si>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</si>
  <si>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</si>
  <si>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</si>
  <si>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</si>
  <si>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</si>
  <si>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</si>
  <si>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</si>
  <si>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</si>
  <si>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</si>
  <si>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</si>
  <si>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</si>
  <si>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</si>
  <si>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</si>
  <si>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</si>
  <si>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</si>
  <si>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</si>
  <si>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</si>
  <si>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</si>
  <si>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</si>
  <si>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</si>
  <si>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</si>
  <si>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</si>
  <si>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</si>
  <si>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</si>
  <si>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</si>
  <si>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</si>
  <si>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</si>
  <si>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</si>
  <si>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</si>
  <si>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</si>
  <si>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</si>
  <si>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</si>
  <si>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</si>
  <si>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</si>
  <si>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</si>
  <si>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</si>
  <si>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</si>
  <si>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</si>
  <si>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</si>
  <si>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</si>
  <si>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</si>
  <si>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</si>
  <si>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</si>
  <si>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</si>
  <si>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</si>
  <si>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</si>
  <si>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</si>
  <si>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</si>
  <si>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</si>
  <si>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</si>
  <si>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</si>
  <si>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</si>
  <si>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</si>
  <si>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</si>
  <si>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</si>
  <si>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</si>
  <si>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</si>
  <si>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</si>
  <si>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</si>
  <si>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</si>
  <si>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</si>
  <si>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</si>
  <si>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</si>
  <si>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</si>
  <si>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</si>
  <si>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</si>
  <si>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</si>
  <si>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</si>
  <si>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</si>
  <si>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</si>
  <si>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</si>
  <si>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</si>
  <si>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</si>
  <si>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</si>
  <si>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</si>
  <si>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</si>
  <si>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</si>
  <si>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</si>
  <si>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</si>
  <si>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</si>
  <si>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</si>
  <si>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</si>
  <si>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</si>
  <si>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</si>
  <si>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</si>
  <si>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</si>
  <si>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</si>
  <si>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</si>
  <si>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</si>
  <si>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</si>
  <si>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</si>
  <si>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</si>
  <si>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</si>
  <si>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</si>
  <si>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</si>
  <si>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</si>
  <si>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</si>
  <si>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</si>
  <si>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</si>
  <si>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</si>
  <si>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</si>
  <si>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</si>
  <si>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</si>
  <si>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</si>
  <si>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</si>
  <si>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</si>
  <si>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</si>
  <si>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</si>
  <si>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</si>
  <si>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</si>
  <si>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</si>
  <si>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</si>
  <si>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</si>
  <si>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</si>
  <si>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</si>
  <si>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</si>
  <si>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</si>
  <si>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</si>
  <si>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</si>
  <si>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</si>
  <si>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</si>
  <si>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</si>
  <si>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</si>
  <si>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</si>
  <si>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</si>
  <si>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</si>
  <si>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</si>
  <si>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</si>
  <si>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</si>
  <si>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</si>
  <si>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</si>
  <si>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</si>
  <si>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</si>
  <si>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</si>
  <si>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</si>
  <si>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</si>
  <si>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</si>
  <si>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</si>
  <si>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</si>
  <si>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</si>
  <si>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</si>
  <si>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</si>
  <si>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</si>
  <si>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</si>
  <si>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</si>
  <si>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</si>
  <si>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</si>
  <si>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</si>
  <si>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</si>
  <si>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</si>
  <si>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</si>
  <si>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</si>
  <si>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</si>
  <si>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</si>
  <si>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</si>
  <si>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</si>
  <si>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</si>
  <si>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</si>
  <si>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</si>
  <si>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</si>
  <si>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</si>
  <si>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</si>
  <si>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</si>
  <si>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</si>
  <si>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</si>
  <si>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</si>
  <si>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</si>
  <si>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</si>
  <si>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</si>
  <si>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</si>
  <si>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</si>
  <si>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</si>
  <si>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</si>
  <si>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</si>
  <si>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</si>
  <si>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</si>
  <si>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</si>
  <si>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</si>
  <si>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</si>
  <si>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</si>
  <si>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</si>
  <si>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</si>
  <si>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</si>
  <si>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</si>
  <si>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</si>
  <si>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</si>
  <si>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</si>
  <si>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</si>
  <si>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</si>
  <si>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</si>
  <si>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</si>
  <si>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</si>
  <si>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</si>
  <si>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</si>
  <si>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</si>
  <si>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</si>
  <si>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</si>
  <si>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</si>
  <si>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</si>
  <si>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</si>
  <si>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</si>
  <si>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</si>
  <si>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</si>
  <si>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</si>
  <si>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</si>
  <si>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</si>
  <si>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</si>
  <si>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</si>
  <si>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</si>
  <si>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</si>
  <si>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</si>
  <si>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</si>
  <si>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</si>
  <si>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</si>
  <si>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</si>
  <si>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</si>
  <si>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</si>
  <si>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</si>
  <si>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</si>
  <si>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</si>
  <si>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</si>
  <si>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</si>
  <si>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</si>
  <si>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</si>
  <si>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</si>
  <si>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</si>
  <si>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</si>
  <si>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</si>
  <si>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</si>
  <si>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</si>
  <si>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</si>
  <si>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</si>
  <si>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</si>
  <si>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</si>
  <si>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</si>
  <si>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</si>
  <si>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</si>
  <si>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</si>
  <si>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</si>
  <si>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</si>
  <si>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</si>
  <si>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</si>
  <si>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</si>
  <si>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</si>
  <si>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</si>
  <si>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</si>
  <si>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</si>
  <si>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</si>
  <si>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</si>
  <si>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</si>
  <si>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</si>
  <si>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</si>
  <si>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</si>
  <si>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</si>
  <si>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</si>
  <si>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</si>
  <si>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</si>
  <si>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</si>
  <si>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</si>
  <si>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</si>
  <si>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</si>
  <si>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</si>
  <si>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</si>
  <si>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</si>
  <si>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</si>
  <si>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</si>
  <si>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</si>
  <si>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</si>
  <si>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</si>
  <si>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</si>
  <si>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</si>
  <si>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</si>
  <si>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</si>
  <si>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</si>
  <si>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</si>
  <si>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</si>
  <si>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</si>
  <si>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</si>
  <si>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</si>
  <si>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</si>
  <si>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</si>
  <si>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</si>
  <si>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</si>
  <si>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</si>
  <si>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</si>
  <si>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</si>
  <si>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</si>
  <si>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</si>
  <si>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</si>
  <si>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</si>
  <si>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</si>
  <si>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</si>
  <si>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</si>
  <si>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</si>
  <si>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</si>
  <si>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</si>
  <si>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</si>
  <si>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</si>
  <si>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</si>
  <si>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</si>
  <si>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</si>
  <si>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</si>
  <si>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</si>
  <si>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</si>
  <si>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</si>
  <si>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</si>
  <si>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</si>
  <si>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</si>
  <si>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</si>
  <si>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</si>
  <si>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</si>
  <si>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</si>
  <si>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</si>
  <si>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</si>
  <si>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</si>
  <si>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</si>
  <si>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</si>
  <si>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</si>
  <si>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</si>
  <si>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</si>
  <si>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</si>
  <si>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</si>
  <si>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</si>
  <si>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</si>
  <si>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</si>
  <si>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</si>
  <si>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</si>
  <si>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</si>
  <si>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</si>
  <si>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</si>
  <si>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</si>
  <si>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</si>
  <si>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</si>
  <si>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</si>
  <si>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</si>
  <si>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</si>
  <si>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</si>
  <si>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</si>
  <si>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</si>
  <si>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</si>
  <si>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</si>
  <si>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</si>
  <si>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</si>
  <si>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</si>
  <si>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</si>
  <si>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</si>
  <si>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</si>
  <si>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</si>
  <si>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</si>
  <si>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</si>
  <si>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</si>
  <si>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</si>
  <si>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</si>
  <si>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</si>
  <si>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</si>
  <si>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</si>
  <si>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</si>
  <si>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</si>
  <si>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</si>
  <si>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</si>
  <si>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</si>
  <si>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</si>
  <si>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</si>
  <si>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</si>
  <si>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</si>
  <si>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</si>
  <si>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</si>
  <si>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</si>
  <si>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</si>
  <si>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</si>
  <si>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</si>
  <si>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</si>
  <si>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</si>
  <si>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</si>
  <si>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</si>
  <si>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</si>
  <si>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</si>
  <si>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</si>
  <si>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</si>
  <si>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</si>
  <si>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</si>
  <si>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</si>
  <si>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</si>
  <si>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</si>
  <si>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</si>
  <si>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</si>
  <si>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</si>
  <si>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</si>
  <si>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</si>
  <si>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</si>
  <si>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</si>
  <si>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</si>
  <si>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</si>
  <si>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</si>
  <si>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</si>
  <si>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</si>
  <si>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</si>
  <si>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</si>
  <si>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</si>
  <si>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</si>
  <si>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</si>
  <si>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</si>
  <si>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</si>
  <si>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</si>
  <si>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</si>
  <si>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</si>
  <si>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</si>
  <si>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</si>
  <si>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</si>
  <si>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</si>
  <si>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</si>
  <si>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</si>
  <si>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</si>
  <si>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</si>
  <si>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</si>
  <si>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</si>
  <si>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</si>
  <si>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</si>
  <si>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</si>
  <si>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</si>
  <si>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</si>
  <si>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</si>
  <si>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</si>
  <si>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</si>
  <si>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</si>
  <si>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</si>
  <si>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</si>
  <si>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</si>
  <si>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</si>
  <si>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</si>
  <si>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</si>
  <si>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</si>
  <si>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</si>
  <si>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</si>
  <si>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</si>
  <si>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</si>
  <si>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</si>
  <si>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</si>
  <si>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</si>
  <si>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</si>
  <si>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</si>
  <si>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</si>
  <si>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</si>
  <si>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</si>
  <si>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</si>
  <si>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</si>
  <si>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</si>
  <si>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</si>
  <si>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</si>
  <si>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</si>
  <si>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</si>
  <si>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</si>
  <si>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</si>
  <si>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</si>
  <si>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</si>
  <si>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</si>
  <si>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</si>
  <si>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</si>
  <si>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</si>
  <si>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</si>
  <si>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</si>
  <si>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</si>
  <si>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</si>
  <si>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</si>
  <si>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</si>
  <si>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</si>
  <si>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</si>
  <si>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</si>
  <si>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</si>
  <si>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</si>
  <si>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</si>
  <si>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</si>
  <si>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</si>
  <si>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</si>
  <si>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</si>
  <si>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</si>
  <si>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</si>
  <si>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</si>
  <si>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</si>
  <si>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</si>
  <si>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</si>
  <si>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</si>
  <si>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</si>
  <si>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</si>
  <si>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</si>
  <si>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</si>
  <si>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</si>
  <si>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</si>
  <si>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</si>
  <si>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</si>
  <si>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</si>
  <si>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</si>
  <si>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</si>
  <si>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</si>
  <si>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</si>
  <si>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</si>
  <si>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</si>
  <si>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</si>
  <si>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</si>
  <si>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</si>
  <si>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</si>
  <si>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</si>
  <si>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</si>
  <si>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</si>
  <si>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</si>
  <si>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</si>
  <si>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</si>
  <si>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</si>
  <si>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</si>
  <si>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</si>
  <si>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</si>
  <si>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</si>
  <si>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</si>
  <si>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</si>
  <si>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</si>
  <si>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</si>
  <si>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</si>
  <si>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</si>
  <si>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</si>
  <si>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</si>
  <si>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</si>
  <si>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</si>
  <si>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</si>
  <si>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</si>
  <si>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</si>
  <si>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</si>
  <si>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</si>
  <si>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</si>
  <si>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</si>
  <si>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</si>
  <si>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</si>
  <si>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</si>
  <si>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</si>
  <si>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</si>
  <si>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</si>
  <si>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</si>
  <si>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</si>
  <si>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</si>
  <si>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</si>
  <si>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</si>
  <si>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</si>
  <si>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</si>
  <si>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</si>
  <si>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</si>
  <si>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</si>
  <si>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</si>
  <si>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</si>
  <si>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</si>
  <si>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</si>
  <si>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</si>
  <si>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</si>
  <si>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</si>
  <si>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</si>
  <si>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</si>
  <si>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</si>
  <si>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</si>
  <si>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</si>
  <si>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</si>
  <si>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</si>
  <si>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</si>
  <si>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</si>
  <si>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</si>
  <si>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</si>
  <si>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</si>
  <si>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</si>
  <si>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</si>
  <si>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</si>
  <si>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</si>
  <si>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</si>
  <si>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</si>
  <si>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</si>
  <si>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</si>
  <si>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</si>
  <si>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</si>
  <si>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</si>
  <si>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</si>
  <si>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</si>
  <si>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</si>
  <si>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</si>
  <si>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</si>
  <si>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</si>
  <si>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</si>
  <si>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</si>
  <si>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</si>
  <si>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</si>
  <si>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</si>
  <si>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</si>
  <si>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</si>
  <si>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</si>
  <si>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</si>
  <si>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</si>
  <si>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</si>
  <si>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</si>
  <si>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</si>
  <si>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</si>
  <si>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</si>
  <si>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</si>
  <si>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</si>
  <si>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</si>
  <si>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</si>
  <si>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</si>
  <si>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</si>
  <si>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</si>
  <si>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</si>
  <si>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</si>
  <si>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</si>
  <si>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</si>
  <si>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</si>
  <si>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</si>
  <si>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</si>
  <si>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</si>
  <si>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</si>
  <si>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</si>
  <si>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</si>
  <si>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</si>
  <si>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</si>
  <si>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</si>
  <si>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</si>
  <si>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</si>
  <si>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</si>
  <si>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</si>
  <si>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</si>
  <si>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</si>
  <si>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</si>
  <si>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</si>
  <si>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</si>
  <si>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</si>
  <si>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</si>
  <si>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</si>
  <si>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</si>
  <si>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</si>
  <si>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</si>
  <si>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</si>
  <si>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</si>
  <si>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</si>
  <si>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</si>
  <si>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</si>
  <si>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</si>
  <si>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</si>
  <si>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</si>
  <si>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</si>
  <si>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</si>
  <si>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</si>
  <si>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</si>
  <si>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</si>
  <si>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</si>
  <si>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</si>
  <si>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</si>
  <si>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</si>
  <si>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</si>
  <si>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</si>
  <si>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</si>
  <si>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</si>
  <si>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</si>
  <si>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</si>
  <si>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</si>
  <si>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</si>
  <si>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</si>
  <si>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</si>
  <si>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</si>
  <si>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</si>
  <si>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</si>
  <si>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</si>
  <si>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</si>
  <si>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</si>
  <si>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</si>
  <si>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</si>
  <si>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</si>
  <si>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</si>
  <si>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</si>
  <si>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</si>
  <si>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</si>
  <si>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</si>
  <si>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</si>
  <si>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</si>
  <si>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</si>
  <si>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</si>
  <si>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</si>
  <si>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</si>
  <si>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</si>
  <si>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</si>
  <si>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</si>
  <si>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</si>
  <si>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</si>
  <si>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</si>
  <si>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</si>
  <si>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</si>
  <si>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</si>
  <si>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</si>
  <si>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</si>
  <si>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</si>
  <si>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</si>
  <si>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</si>
  <si>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</si>
  <si>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</si>
  <si>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</si>
  <si>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</si>
  <si>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</si>
  <si>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</si>
  <si>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</si>
  <si>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</si>
  <si>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</si>
  <si>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</si>
  <si>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</si>
  <si>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</si>
  <si>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</si>
  <si>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</si>
  <si>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</si>
  <si>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</si>
  <si>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</si>
  <si>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</si>
  <si>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</si>
  <si>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</si>
  <si>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</si>
  <si>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</si>
  <si>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</si>
  <si>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</si>
  <si>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</si>
  <si>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</si>
  <si>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</si>
  <si>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</si>
  <si>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</si>
  <si>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</si>
  <si>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</si>
  <si>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</si>
  <si>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</si>
  <si>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</si>
  <si>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</si>
  <si>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</si>
  <si>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</si>
  <si>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</si>
  <si>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</si>
  <si>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</si>
  <si>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</si>
  <si>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</si>
  <si>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</si>
  <si>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</si>
  <si>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</si>
  <si>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</si>
  <si>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</si>
  <si>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</si>
  <si>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</si>
  <si>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</si>
  <si>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</si>
  <si>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</si>
  <si>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</si>
  <si>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</si>
  <si>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</si>
  <si>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</si>
  <si>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</si>
  <si>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</si>
  <si>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</si>
  <si>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</si>
  <si>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</si>
  <si>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</si>
  <si>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</si>
  <si>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</si>
  <si>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</si>
  <si>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</si>
  <si>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</si>
  <si>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</si>
  <si>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</si>
  <si>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</si>
  <si>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</si>
  <si>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</si>
  <si>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</si>
  <si>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</si>
  <si>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</si>
  <si>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</si>
  <si>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</si>
  <si>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</si>
  <si>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</si>
  <si>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</si>
  <si>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</si>
  <si>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</si>
  <si>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</si>
  <si>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</si>
  <si>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</si>
  <si>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</si>
  <si>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</si>
  <si>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</si>
  <si>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</si>
  <si>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</si>
  <si>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</si>
  <si>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</si>
  <si>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</si>
  <si>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</si>
  <si>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</si>
  <si>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</si>
  <si>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</si>
  <si>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</si>
  <si>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</si>
  <si>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</si>
  <si>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</si>
  <si>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</si>
  <si>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</si>
  <si>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</si>
  <si>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</si>
  <si>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</si>
  <si>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</si>
  <si>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</si>
  <si>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</si>
  <si>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</si>
  <si>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</si>
  <si>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</si>
  <si>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</si>
  <si>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</si>
  <si>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</si>
  <si>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</si>
  <si>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</si>
  <si>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</si>
  <si>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</si>
  <si>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</si>
  <si>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</si>
  <si>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</si>
  <si>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</si>
  <si>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</si>
  <si>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</si>
  <si>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</si>
  <si>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</si>
  <si>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</si>
  <si>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</si>
  <si>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</si>
  <si>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</si>
  <si>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</si>
  <si>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</si>
  <si>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</si>
  <si>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</si>
  <si>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</si>
  <si>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</si>
  <si>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</si>
  <si>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</si>
  <si>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</si>
  <si>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</si>
  <si>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</si>
  <si>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</si>
  <si>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</si>
  <si>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</si>
  <si>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</si>
  <si>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</si>
  <si>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</si>
  <si>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</si>
  <si>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</si>
  <si>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</si>
  <si>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</si>
  <si>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</si>
  <si>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</si>
  <si>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</si>
  <si>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</si>
  <si>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</si>
  <si>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</si>
  <si>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</si>
  <si>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</si>
  <si>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</si>
  <si>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</si>
  <si>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</si>
  <si>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</si>
  <si>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</si>
  <si>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</si>
  <si>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</si>
  <si>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</si>
  <si>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</si>
  <si>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</si>
  <si>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</si>
  <si>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</si>
  <si>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</si>
  <si>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</si>
  <si>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</si>
  <si>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</si>
  <si>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</si>
  <si>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</si>
  <si>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</si>
  <si>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</si>
  <si>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</si>
  <si>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</si>
  <si>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</si>
  <si>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</si>
  <si>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</si>
  <si>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</si>
  <si>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</si>
  <si>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</si>
  <si>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</si>
  <si>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</si>
  <si>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</si>
  <si>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</si>
  <si>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</si>
  <si>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</si>
  <si>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</si>
  <si>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</si>
  <si>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</si>
  <si>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</si>
  <si>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</si>
  <si>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</si>
  <si>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</si>
  <si>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</si>
  <si>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</si>
  <si>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</si>
  <si>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</si>
  <si>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</si>
  <si>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</si>
  <si>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</si>
  <si>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</si>
  <si>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</si>
  <si>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</si>
  <si>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</si>
  <si>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</si>
  <si>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</si>
  <si>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</si>
  <si>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</si>
  <si>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</si>
  <si>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</si>
  <si>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</si>
  <si>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</si>
  <si>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</si>
  <si>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</si>
  <si>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</si>
  <si>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</si>
  <si>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</si>
  <si>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</si>
  <si>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</si>
  <si>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</si>
  <si>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</si>
  <si>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</si>
  <si>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</si>
  <si>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</si>
  <si>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</si>
  <si>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</si>
  <si>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</si>
  <si>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</si>
  <si>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</si>
  <si>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</si>
  <si>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</si>
  <si>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</si>
  <si>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</si>
  <si>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</si>
  <si>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</si>
  <si>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</si>
  <si>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</si>
  <si>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</si>
  <si>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</si>
  <si>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</si>
  <si>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</si>
  <si>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</si>
  <si>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</si>
  <si>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</si>
  <si>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</si>
  <si>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</si>
  <si>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</si>
  <si>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</si>
  <si>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</si>
  <si>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</si>
  <si>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</si>
  <si>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</si>
  <si>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</si>
  <si>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</si>
  <si>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</si>
  <si>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</si>
  <si>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</si>
  <si>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</si>
  <si>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</si>
  <si>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</si>
  <si>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</si>
  <si>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</si>
  <si>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</si>
  <si>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</si>
  <si>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</si>
  <si>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</si>
  <si>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</si>
  <si>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</si>
  <si>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</si>
  <si>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</si>
  <si>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</si>
  <si>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</si>
  <si>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</si>
  <si>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</si>
  <si>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</si>
  <si>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</si>
  <si>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</si>
  <si>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</si>
  <si>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</si>
  <si>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</si>
  <si>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</si>
  <si>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</si>
  <si>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</si>
  <si>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</si>
  <si>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</si>
  <si>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</si>
  <si>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</si>
  <si>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</si>
  <si>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</si>
  <si>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</si>
  <si>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</si>
  <si>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</si>
  <si>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</si>
  <si>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</si>
  <si>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</si>
  <si>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</si>
  <si>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</si>
  <si>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</si>
  <si>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</si>
  <si>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</si>
  <si>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</si>
  <si>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</si>
  <si>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</si>
  <si>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</si>
  <si>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</si>
  <si>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</si>
  <si>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</si>
  <si>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</si>
  <si>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</si>
  <si>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</si>
  <si>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</si>
  <si>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</si>
  <si>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</si>
  <si>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</si>
  <si>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</si>
  <si>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</si>
  <si>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</si>
  <si>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</si>
  <si>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</si>
  <si>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</si>
  <si>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</si>
  <si>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</si>
  <si>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</si>
  <si>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</si>
  <si>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</si>
  <si>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</si>
  <si>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</si>
  <si>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</si>
  <si>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</si>
  <si>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</si>
  <si>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</si>
  <si>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</si>
  <si>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</si>
  <si>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</si>
  <si>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</si>
  <si>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</si>
  <si>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</si>
  <si>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</si>
  <si>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</si>
  <si>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</si>
  <si>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</si>
  <si>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</si>
  <si>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</si>
  <si>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</si>
  <si>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</si>
  <si>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</si>
  <si>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</si>
  <si>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</si>
  <si>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</si>
  <si>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</si>
  <si>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</si>
  <si>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</si>
  <si>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</si>
  <si>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</si>
  <si>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</si>
  <si>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</si>
  <si>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</si>
  <si>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</si>
  <si>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</si>
  <si>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</si>
  <si>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</si>
  <si>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</si>
  <si>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</si>
  <si>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</si>
  <si>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</si>
  <si>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</si>
  <si>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</si>
  <si>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</si>
  <si>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</si>
  <si>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</si>
  <si>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</si>
  <si>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</si>
  <si>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</si>
  <si>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</si>
  <si>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</si>
  <si>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</si>
  <si>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</si>
  <si>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</si>
  <si>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</si>
  <si>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</si>
  <si>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</si>
  <si>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</si>
  <si>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</si>
  <si>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</si>
  <si>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</si>
  <si>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</si>
  <si>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</si>
  <si>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</si>
  <si>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</si>
  <si>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</si>
  <si>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</si>
  <si>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</si>
  <si>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</si>
  <si>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</si>
  <si>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</si>
  <si>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</si>
  <si>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</si>
  <si>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</si>
  <si>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</si>
  <si>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</si>
  <si>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</si>
  <si>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</si>
  <si>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</si>
  <si>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</si>
  <si>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</si>
  <si>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</si>
  <si>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</si>
  <si>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</si>
  <si>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</si>
  <si>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</si>
  <si>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</si>
  <si>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</si>
  <si>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</si>
  <si>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</si>
  <si>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</si>
  <si>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</si>
  <si>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</si>
  <si>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</si>
  <si>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</si>
  <si>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</si>
  <si>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</si>
  <si>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</si>
  <si>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</si>
  <si>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</si>
  <si>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</si>
  <si>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</si>
  <si>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</si>
  <si>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</si>
  <si>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</si>
  <si>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</si>
  <si>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</si>
  <si>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</si>
  <si>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</si>
  <si>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</si>
  <si>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</si>
  <si>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</si>
  <si>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</si>
  <si>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</si>
  <si>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</si>
  <si>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</si>
  <si>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</si>
  <si>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</si>
  <si>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</si>
  <si>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</si>
  <si>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</si>
  <si>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</si>
  <si>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</si>
  <si>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</si>
  <si>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</si>
  <si>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</si>
  <si>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</si>
  <si>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</si>
  <si>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</si>
  <si>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</si>
  <si>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</si>
  <si>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</si>
  <si>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</si>
  <si>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</si>
  <si>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</si>
  <si>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</si>
  <si>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</si>
  <si>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</si>
  <si>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</si>
  <si>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</si>
  <si>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</si>
  <si>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</si>
  <si>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</si>
  <si>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</si>
  <si>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</si>
  <si>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</si>
  <si>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</si>
  <si>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</si>
  <si>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</si>
  <si>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</si>
  <si>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</si>
  <si>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</si>
  <si>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</si>
  <si>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</si>
  <si>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</si>
  <si>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</si>
  <si>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</si>
  <si>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</si>
  <si>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</si>
  <si>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</si>
  <si>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</si>
  <si>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</si>
  <si>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</si>
  <si>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</si>
  <si>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</si>
  <si>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</si>
  <si>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</si>
  <si>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</si>
  <si>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</si>
  <si>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</si>
  <si>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</si>
  <si>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</si>
  <si>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</si>
  <si>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</si>
  <si>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</si>
  <si>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</si>
  <si>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</si>
  <si>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</si>
  <si>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</si>
  <si>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</si>
  <si>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</si>
  <si>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</si>
  <si>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</si>
  <si>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</si>
  <si>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</si>
  <si>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</si>
  <si>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</si>
  <si>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</si>
  <si>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</si>
  <si>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</si>
  <si>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</si>
  <si>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</si>
  <si>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</si>
  <si>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</si>
  <si>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</si>
  <si>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</si>
  <si>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</si>
  <si>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</si>
  <si>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</si>
  <si>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</si>
  <si>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</si>
  <si>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</si>
  <si>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</si>
  <si>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</si>
  <si>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</si>
  <si>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</si>
  <si>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</si>
  <si>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</si>
  <si>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</si>
  <si>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</si>
  <si>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</si>
  <si>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</si>
  <si>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</si>
  <si>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</si>
  <si>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</si>
  <si>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</si>
  <si>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</si>
  <si>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</si>
  <si>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</si>
  <si>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</si>
  <si>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</si>
  <si>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</si>
  <si>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</si>
  <si>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</si>
  <si>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</si>
  <si>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</si>
  <si>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</si>
  <si>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</si>
  <si>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</si>
  <si>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</si>
  <si>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</si>
  <si>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</si>
  <si>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</si>
  <si>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</si>
  <si>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</si>
  <si>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</si>
  <si>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</si>
  <si>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</si>
  <si>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</si>
  <si>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</si>
  <si>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</si>
  <si>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</si>
  <si>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</si>
  <si>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</si>
  <si>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</si>
  <si>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</si>
  <si>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</si>
  <si>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</si>
  <si>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</si>
  <si>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</si>
  <si>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</si>
  <si>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</si>
  <si>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</si>
  <si>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</si>
  <si>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</si>
  <si>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</si>
  <si>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</si>
  <si>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</si>
  <si>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</si>
  <si>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</si>
  <si>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</si>
  <si>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</si>
  <si>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</si>
  <si>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</si>
  <si>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</si>
  <si>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</si>
  <si>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</si>
  <si>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</si>
  <si>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</si>
  <si>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</si>
  <si>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</si>
  <si>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</si>
  <si>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</si>
  <si>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</si>
  <si>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</si>
  <si>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</si>
  <si>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</si>
  <si>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</si>
  <si>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</si>
  <si>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</si>
  <si>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</si>
  <si>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</si>
  <si>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</si>
  <si>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</si>
  <si>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</si>
  <si>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</si>
  <si>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</si>
  <si>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</si>
  <si>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</si>
  <si>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</si>
  <si>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</si>
  <si>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</si>
  <si>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</si>
  <si>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</si>
  <si>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</si>
  <si>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</si>
  <si>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</si>
  <si>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</si>
  <si>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</si>
  <si>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</si>
  <si>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</si>
  <si>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</si>
  <si>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</si>
  <si>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</si>
  <si>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</si>
  <si>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</si>
  <si>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</si>
  <si>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</si>
  <si>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</si>
  <si>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</si>
  <si>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</si>
  <si>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</si>
  <si>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</si>
  <si>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</si>
  <si>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</si>
  <si>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</si>
  <si>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</si>
  <si>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</si>
  <si>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</si>
  <si>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</si>
  <si>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</si>
  <si>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</si>
  <si>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</si>
  <si>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</si>
  <si>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</si>
  <si>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</si>
  <si>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</si>
  <si>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</si>
  <si>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</si>
  <si>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</si>
  <si>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</si>
  <si>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</si>
  <si>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</si>
  <si>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</si>
  <si>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</si>
  <si>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</si>
  <si>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</si>
  <si>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</si>
  <si>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</si>
  <si>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</si>
  <si>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</si>
  <si>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</si>
  <si>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</si>
  <si>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</si>
  <si>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</si>
  <si>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</si>
  <si>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</si>
  <si>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</si>
  <si>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</si>
  <si>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</si>
  <si>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</si>
  <si>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</si>
  <si>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</si>
  <si>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</si>
  <si>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</si>
  <si>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</si>
  <si>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</si>
  <si>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</si>
  <si>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</si>
  <si>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</si>
  <si>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</si>
  <si>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</si>
  <si>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</si>
  <si>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</si>
  <si>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</si>
  <si>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</si>
  <si>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</si>
  <si>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</si>
  <si>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</si>
  <si>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</si>
  <si>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</si>
  <si>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</si>
  <si>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</si>
  <si>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</si>
  <si>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</si>
  <si>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</si>
  <si>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</si>
  <si>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</si>
  <si>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</si>
  <si>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</si>
  <si>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</si>
  <si>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</si>
  <si>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</si>
  <si>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</si>
  <si>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</si>
  <si>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</si>
  <si>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</si>
  <si>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</si>
  <si>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</si>
  <si>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</si>
  <si>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</si>
  <si>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</si>
  <si>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</si>
  <si>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</si>
  <si>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</si>
  <si>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</si>
  <si>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</si>
  <si>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</si>
  <si>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</si>
  <si>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</si>
  <si>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</si>
  <si>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</si>
  <si>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</si>
  <si>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</si>
  <si>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</si>
  <si>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</si>
  <si>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</si>
  <si>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</si>
  <si>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</si>
  <si>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</si>
  <si>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</si>
  <si>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</si>
  <si>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</si>
  <si>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</si>
  <si>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</si>
  <si>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</si>
  <si>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</si>
  <si>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</si>
  <si>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</si>
  <si>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</si>
  <si>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</si>
  <si>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</si>
  <si>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</si>
  <si>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</si>
  <si>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</si>
  <si>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</si>
  <si>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</si>
  <si>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</si>
  <si>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</si>
  <si>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</si>
  <si>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</si>
  <si>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</si>
  <si>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</si>
  <si>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</si>
  <si>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</si>
  <si>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</si>
  <si>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</si>
  <si>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</si>
  <si>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</si>
  <si>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</si>
  <si>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</si>
  <si>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</si>
  <si>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</si>
  <si>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</si>
  <si>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</si>
  <si>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</si>
  <si>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</si>
  <si>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</si>
  <si>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</si>
  <si>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</si>
  <si>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</si>
  <si>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</si>
  <si>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</si>
  <si>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</si>
  <si>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</si>
  <si>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</si>
  <si>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</si>
  <si>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</si>
  <si>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</si>
  <si>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</si>
  <si>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</si>
  <si>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</si>
  <si>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</si>
  <si>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</si>
  <si>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</si>
  <si>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</si>
  <si>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</si>
  <si>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</si>
  <si>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</si>
  <si>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</si>
  <si>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</si>
  <si>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</si>
  <si>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</si>
  <si>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</si>
  <si>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</si>
  <si>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</si>
  <si>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</si>
  <si>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</si>
  <si>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</si>
  <si>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</si>
  <si>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</si>
  <si>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</si>
  <si>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</si>
  <si>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</si>
  <si>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</si>
  <si>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</si>
  <si>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</si>
  <si>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</si>
  <si>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</si>
  <si>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</si>
  <si>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</si>
  <si>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</si>
  <si>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</si>
  <si>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</si>
  <si>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</si>
  <si>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</si>
  <si>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</si>
  <si>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</si>
  <si>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</si>
  <si>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</si>
  <si>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</si>
  <si>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</si>
  <si>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</si>
  <si>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</si>
  <si>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</si>
  <si>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</si>
  <si>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</si>
  <si>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</si>
  <si>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</si>
  <si>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</si>
  <si>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</si>
  <si>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</si>
  <si>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</si>
  <si>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</si>
  <si>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</si>
  <si>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</si>
  <si>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</si>
  <si>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</si>
  <si>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</si>
  <si>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</si>
  <si>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</si>
  <si>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</si>
  <si>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</si>
  <si>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</si>
  <si>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</si>
  <si>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</si>
  <si>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</si>
  <si>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</si>
  <si>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</si>
  <si>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</si>
  <si>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</si>
  <si>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</si>
  <si>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</si>
  <si>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</si>
  <si>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</si>
  <si>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</si>
  <si>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</si>
  <si>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</si>
  <si>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</si>
  <si>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</si>
  <si>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</si>
  <si>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</si>
  <si>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</si>
  <si>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</si>
  <si>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</si>
  <si>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</si>
  <si>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</si>
  <si>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</si>
  <si>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</si>
  <si>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</si>
  <si>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</si>
  <si>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</si>
  <si>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</si>
  <si>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</si>
  <si>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</si>
  <si>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</si>
  <si>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</si>
  <si>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</si>
  <si>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</si>
  <si>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</si>
  <si>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</si>
  <si>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</si>
  <si>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</si>
  <si>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</si>
  <si>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</si>
  <si>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</si>
  <si>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</si>
  <si>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</si>
  <si>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</si>
  <si>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</si>
  <si>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</si>
  <si>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</si>
  <si>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</si>
  <si>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</si>
  <si>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</si>
  <si>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</si>
  <si>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</si>
  <si>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</si>
  <si>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</si>
  <si>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</si>
  <si>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</si>
  <si>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</si>
  <si>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</si>
  <si>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</si>
  <si>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</si>
  <si>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</si>
  <si>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</si>
  <si>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</si>
  <si>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</si>
  <si>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</si>
  <si>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</si>
  <si>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</si>
  <si>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</si>
  <si>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</si>
  <si>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</si>
  <si>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</si>
  <si>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</si>
  <si>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</si>
  <si>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</si>
  <si>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</si>
  <si>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</si>
  <si>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</si>
  <si>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</si>
  <si>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</si>
  <si>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</si>
  <si>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</si>
  <si>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</si>
  <si>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</si>
  <si>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</si>
  <si>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</si>
  <si>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</si>
  <si>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</si>
  <si>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</si>
  <si>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</si>
  <si>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</si>
  <si>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</si>
  <si>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</si>
  <si>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</si>
  <si>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</si>
  <si>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</si>
  <si>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</si>
  <si>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</si>
  <si>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</si>
  <si>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</si>
  <si>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</si>
  <si>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</si>
  <si>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</si>
  <si>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</si>
  <si>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</si>
  <si>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</si>
  <si>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</si>
  <si>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</si>
  <si>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</si>
  <si>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</si>
  <si>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</si>
  <si>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</si>
  <si>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</si>
  <si>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</si>
  <si>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</si>
  <si>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</si>
  <si>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</si>
  <si>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</si>
  <si>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</si>
  <si>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</si>
  <si>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</si>
  <si>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</si>
  <si>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</si>
  <si>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</si>
  <si>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</si>
  <si>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</si>
  <si>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</si>
  <si>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</si>
  <si>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</si>
  <si>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</si>
  <si>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</si>
  <si>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</si>
  <si>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</si>
  <si>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</si>
  <si>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</si>
  <si>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</si>
  <si>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</si>
  <si>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</si>
  <si>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</si>
  <si>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</si>
  <si>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</si>
  <si>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</si>
  <si>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</si>
  <si>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</si>
  <si>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</si>
  <si>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</si>
  <si>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</si>
  <si>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</si>
  <si>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</si>
  <si>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</si>
  <si>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</si>
  <si>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</si>
  <si>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</si>
  <si>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</si>
  <si>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</si>
  <si>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</si>
  <si>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</si>
  <si>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</si>
  <si>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</si>
  <si>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</si>
  <si>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</si>
  <si>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</si>
  <si>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</si>
  <si>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</si>
  <si>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</si>
  <si>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</si>
  <si>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</si>
  <si>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</si>
  <si>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</si>
  <si>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</si>
  <si>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</si>
  <si>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</si>
  <si>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</si>
  <si>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</si>
  <si>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</si>
  <si>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</si>
  <si>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</si>
  <si>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</si>
  <si>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</si>
  <si>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</si>
  <si>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</si>
  <si>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</si>
  <si>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</si>
  <si>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</si>
  <si>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</si>
  <si>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</si>
  <si>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</si>
  <si>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</si>
  <si>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</si>
  <si>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</si>
  <si>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</si>
  <si>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</si>
  <si>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</si>
  <si>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</si>
  <si>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</si>
  <si>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</si>
  <si>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</si>
  <si>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</si>
  <si>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</si>
  <si>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</si>
  <si>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</si>
  <si>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</si>
  <si>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</si>
  <si>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</si>
  <si>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</si>
  <si>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</si>
  <si>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</si>
  <si>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</si>
  <si>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</si>
  <si>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</si>
  <si>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</si>
  <si>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</si>
  <si>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</si>
  <si>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</si>
  <si>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</si>
  <si>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</si>
  <si>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</si>
  <si>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</si>
  <si>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</si>
  <si>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</si>
  <si>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</si>
  <si>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</si>
  <si>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</si>
  <si>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</si>
  <si>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</si>
  <si>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</si>
  <si>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</si>
  <si>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</si>
  <si>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</si>
  <si>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</si>
  <si>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</si>
  <si>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</si>
  <si>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</si>
  <si>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</si>
  <si>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</si>
  <si>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</si>
  <si>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</si>
  <si>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</si>
  <si>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</si>
  <si>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</si>
  <si>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</si>
  <si>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</si>
  <si>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</si>
  <si>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</si>
  <si>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</si>
  <si>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</si>
  <si>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</si>
  <si>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</si>
  <si>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</si>
  <si>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</si>
  <si>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</si>
  <si>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</si>
  <si>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</si>
  <si>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</si>
  <si>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</si>
  <si>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</si>
  <si>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</si>
  <si>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</si>
  <si>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</si>
  <si>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</si>
  <si>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</si>
  <si>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</si>
  <si>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</si>
  <si>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</si>
  <si>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</si>
  <si>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</si>
  <si>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</si>
  <si>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</si>
  <si>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</si>
  <si>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</si>
  <si>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</si>
  <si>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</si>
  <si>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</si>
  <si>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</si>
  <si>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</si>
  <si>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</si>
  <si>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</si>
  <si>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</si>
  <si>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</si>
  <si>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</si>
  <si>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</si>
  <si>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</si>
  <si>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</si>
  <si>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</si>
  <si>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</si>
  <si>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</si>
  <si>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</si>
  <si>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</si>
  <si>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</si>
  <si>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</si>
  <si>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</si>
  <si>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</si>
  <si>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</si>
  <si>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</si>
  <si>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</si>
  <si>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</si>
  <si>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</si>
  <si>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</si>
  <si>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</si>
  <si>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</si>
  <si>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</si>
  <si>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</si>
  <si>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</si>
  <si>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</si>
  <si>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</si>
  <si>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</si>
  <si>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</si>
  <si>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</si>
  <si>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</si>
  <si>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</si>
  <si>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</si>
  <si>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</si>
  <si>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</si>
  <si>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</si>
  <si>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</si>
  <si>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</si>
  <si>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</si>
  <si>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</si>
  <si>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</si>
  <si>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</si>
  <si>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</si>
  <si>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</si>
  <si>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</si>
  <si>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</si>
  <si>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</si>
  <si>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</si>
  <si>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</si>
  <si>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</si>
  <si>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</si>
  <si>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</si>
  <si>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</si>
  <si>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</si>
  <si>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</si>
  <si>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</si>
  <si>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</si>
  <si>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</si>
  <si>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</si>
  <si>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</si>
  <si>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</si>
  <si>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</si>
  <si>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</si>
  <si>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</si>
  <si>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</si>
  <si>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</si>
  <si>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</si>
  <si>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</si>
  <si>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</si>
  <si>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</si>
  <si>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</si>
  <si>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</si>
  <si>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</si>
  <si>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</si>
  <si>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</si>
  <si>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</si>
  <si>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</si>
  <si>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</si>
  <si>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</si>
  <si>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</si>
  <si>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</si>
  <si>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</si>
  <si>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</si>
  <si>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</si>
  <si>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</si>
  <si>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</si>
  <si>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</si>
  <si>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</si>
  <si>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</si>
  <si>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</si>
  <si>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</si>
  <si>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</si>
  <si>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</si>
  <si>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</si>
  <si>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</si>
  <si>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</si>
  <si>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</si>
  <si>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</si>
  <si>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</si>
  <si>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</si>
  <si>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</si>
  <si>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</si>
  <si>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</si>
  <si>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</si>
  <si>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</si>
  <si>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</si>
  <si>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</si>
  <si>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</si>
  <si>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</si>
  <si>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</si>
  <si>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</si>
  <si>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</si>
  <si>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</si>
  <si>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</si>
  <si>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</si>
  <si>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</si>
  <si>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</si>
  <si>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</si>
  <si>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</si>
  <si>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</si>
  <si>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</si>
  <si>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</si>
  <si>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</si>
  <si>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</si>
  <si>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</si>
  <si>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</si>
  <si>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</si>
  <si>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</si>
  <si>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</si>
  <si>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</si>
  <si>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</si>
  <si>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</si>
  <si>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</si>
  <si>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</si>
  <si>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</si>
  <si>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</si>
  <si>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</si>
  <si>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</si>
  <si>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</si>
  <si>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</si>
  <si>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</si>
  <si>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</si>
  <si>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</si>
  <si>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</si>
  <si>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</si>
  <si>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</si>
  <si>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</si>
  <si>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</si>
  <si>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</si>
  <si>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</si>
  <si>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</si>
  <si>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</si>
  <si>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</si>
  <si>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</si>
  <si>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</si>
  <si>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</si>
  <si>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</si>
  <si>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</si>
  <si>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</si>
  <si>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</si>
  <si>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</si>
  <si>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</si>
  <si>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</si>
  <si>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</si>
  <si>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</si>
  <si>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</si>
  <si>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</si>
  <si>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</si>
  <si>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</si>
  <si>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</si>
  <si>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</si>
  <si>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</si>
  <si>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</si>
  <si>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</si>
  <si>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</si>
  <si>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</si>
  <si>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</si>
  <si>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</si>
  <si>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</si>
  <si>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</si>
  <si>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</si>
  <si>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</si>
  <si>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</si>
  <si>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</si>
  <si>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</si>
  <si>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</si>
  <si>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</si>
  <si>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</si>
  <si>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</si>
  <si>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</si>
  <si>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</si>
  <si>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</si>
  <si>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</si>
  <si>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</si>
  <si>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</si>
  <si>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</si>
  <si>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</si>
  <si>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</si>
  <si>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</si>
  <si>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</si>
  <si>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</si>
  <si>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</si>
  <si>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</si>
  <si>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</si>
  <si>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</si>
  <si>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</si>
  <si>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</si>
  <si>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</si>
  <si>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</si>
  <si>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</si>
  <si>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</si>
  <si>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</si>
  <si>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</si>
  <si>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</si>
  <si>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</si>
  <si>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</si>
  <si>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</si>
  <si>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</si>
  <si>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</si>
  <si>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</si>
  <si>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</si>
  <si>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</si>
  <si>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</si>
  <si>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</si>
  <si>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</si>
  <si>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</si>
  <si>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</si>
  <si>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</si>
  <si>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</si>
  <si>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</si>
  <si>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</si>
  <si>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</si>
  <si>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</si>
  <si>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</si>
  <si>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</si>
  <si>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</si>
  <si>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</si>
  <si>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</si>
  <si>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</si>
  <si>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</si>
  <si>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</si>
  <si>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</si>
  <si>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</si>
  <si>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</si>
  <si>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</si>
  <si>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</si>
  <si>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</si>
  <si>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</si>
  <si>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</si>
  <si>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</si>
  <si>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</si>
  <si>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</si>
  <si>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</si>
  <si>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</si>
  <si>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</si>
  <si>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</si>
  <si>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</si>
  <si>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</si>
  <si>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</si>
  <si>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</si>
  <si>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</si>
  <si>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</si>
  <si>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</si>
  <si>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</si>
  <si>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</si>
  <si>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</si>
  <si>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</si>
  <si>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</si>
  <si>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</si>
  <si>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</si>
  <si>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</si>
  <si>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</si>
  <si>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</si>
  <si>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</si>
  <si>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</si>
  <si>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</si>
  <si>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</si>
  <si>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</si>
  <si>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</si>
  <si>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</si>
  <si>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</si>
  <si>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</si>
  <si>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</si>
  <si>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</si>
  <si>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</si>
  <si>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</si>
  <si>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</si>
  <si>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</si>
  <si>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</si>
  <si>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</si>
  <si>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</si>
  <si>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</si>
  <si>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</si>
  <si>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</si>
  <si>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</si>
  <si>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</si>
  <si>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</si>
  <si>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</si>
  <si>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</si>
  <si>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</si>
  <si>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</si>
  <si>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</si>
  <si>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</si>
  <si>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</si>
  <si>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</si>
  <si>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</si>
  <si>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</si>
  <si>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</si>
  <si>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</si>
  <si>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</si>
  <si>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</si>
  <si>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</si>
  <si>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</si>
  <si>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</si>
  <si>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</si>
  <si>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</si>
  <si>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</si>
  <si>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</si>
  <si>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</si>
  <si>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</si>
  <si>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</si>
  <si>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</si>
  <si>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</si>
  <si>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</si>
  <si>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</si>
  <si>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</si>
  <si>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</si>
  <si>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</si>
  <si>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</si>
  <si>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</si>
  <si>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</si>
  <si>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</si>
  <si>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</si>
  <si>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</si>
  <si>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</si>
  <si>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</si>
  <si>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</si>
  <si>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</si>
  <si>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</si>
  <si>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</si>
  <si>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</si>
  <si>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</si>
  <si>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</si>
  <si>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</si>
  <si>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</si>
  <si>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</si>
  <si>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</si>
  <si>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</si>
  <si>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</si>
  <si>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</si>
  <si>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</si>
  <si>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</si>
  <si>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</si>
  <si>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</si>
  <si>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</si>
  <si>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</si>
  <si>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</si>
  <si>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</si>
  <si>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</si>
  <si>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</si>
  <si>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</si>
  <si>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</si>
  <si>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</si>
  <si>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</si>
  <si>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</si>
  <si>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</si>
  <si>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</si>
  <si>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</si>
  <si>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</si>
  <si>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</si>
  <si>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</si>
  <si>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</si>
  <si>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</si>
  <si>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</si>
  <si>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</si>
  <si>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</si>
  <si>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</si>
  <si>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</si>
  <si>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</si>
  <si>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</si>
  <si>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</si>
  <si>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</si>
  <si>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</si>
  <si>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</si>
  <si>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</si>
  <si>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</si>
  <si>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</si>
  <si>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</si>
  <si>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</si>
  <si>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</si>
  <si>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</si>
  <si>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</si>
  <si>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</si>
  <si>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</si>
  <si>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</si>
  <si>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</si>
  <si>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</si>
  <si>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</si>
  <si>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</si>
  <si>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</si>
  <si>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</si>
  <si>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</si>
  <si>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</si>
  <si>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</si>
  <si>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</si>
  <si>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</si>
  <si>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</si>
  <si>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</si>
  <si>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</si>
  <si>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</si>
  <si>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</si>
  <si>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</si>
  <si>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</si>
  <si>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</si>
  <si>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</si>
  <si>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</si>
  <si>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</si>
  <si>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</si>
  <si>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</si>
  <si>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</si>
  <si>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</si>
  <si>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</si>
  <si>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</si>
  <si>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</si>
  <si>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</si>
  <si>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</si>
  <si>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</si>
  <si>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</si>
  <si>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</si>
  <si>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</si>
  <si>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</si>
  <si>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</si>
  <si>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</si>
  <si>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</si>
  <si>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</si>
  <si>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</si>
  <si>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</si>
  <si>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</si>
  <si>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</si>
  <si>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</si>
  <si>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</si>
  <si>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</si>
  <si>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</si>
  <si>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</si>
  <si>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</si>
  <si>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</si>
  <si>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</si>
  <si>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</si>
  <si>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</si>
  <si>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</si>
  <si>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</si>
  <si>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</si>
  <si>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</si>
  <si>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</si>
  <si>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</si>
  <si>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</si>
  <si>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</si>
  <si>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</si>
  <si>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</si>
  <si>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</si>
  <si>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</si>
  <si>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</si>
  <si>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</si>
  <si>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</si>
  <si>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</si>
  <si>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</si>
  <si>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</si>
  <si>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</si>
  <si>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</si>
  <si>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</si>
  <si>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</si>
  <si>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</si>
  <si>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</si>
  <si>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</si>
  <si>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</si>
  <si>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</si>
  <si>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</si>
  <si>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</si>
  <si>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</si>
  <si>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</si>
  <si>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</si>
  <si>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</si>
  <si>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</si>
  <si>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</si>
  <si>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</si>
  <si>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</si>
  <si>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</si>
  <si>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</si>
  <si>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</si>
  <si>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</si>
  <si>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</si>
  <si>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</si>
  <si>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</si>
  <si>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</si>
  <si>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</si>
  <si>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</si>
  <si>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</si>
  <si>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</si>
  <si>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</si>
  <si>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</si>
  <si>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</si>
  <si>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</si>
  <si>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</si>
  <si>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</si>
  <si>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</si>
  <si>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</si>
  <si>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</si>
  <si>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</si>
  <si>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</si>
  <si>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</si>
  <si>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</si>
  <si>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</si>
  <si>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</si>
  <si>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</si>
  <si>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</si>
  <si>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</si>
  <si>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</si>
  <si>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</si>
  <si>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</si>
  <si>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</si>
  <si>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</si>
  <si>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</si>
  <si>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</si>
  <si>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</si>
  <si>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</si>
  <si>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</si>
  <si>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</si>
  <si>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</si>
  <si>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</si>
  <si>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</si>
  <si>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</si>
  <si>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</si>
  <si>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</si>
  <si>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</si>
  <si>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</si>
  <si>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</si>
  <si>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</si>
  <si>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</si>
  <si>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</si>
  <si>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</si>
  <si>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</si>
  <si>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</si>
  <si>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</si>
  <si>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</si>
  <si>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</si>
  <si>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</si>
  <si>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</si>
  <si>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</si>
  <si>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</si>
  <si>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</si>
  <si>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</si>
  <si>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</si>
  <si>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</si>
  <si>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</si>
  <si>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</si>
  <si>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</si>
  <si>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</si>
  <si>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</si>
  <si>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</si>
  <si>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</si>
  <si>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</si>
  <si>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</si>
  <si>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</si>
  <si>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</si>
  <si>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</si>
  <si>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</si>
  <si>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</si>
  <si>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</si>
  <si>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</si>
  <si>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</si>
  <si>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</si>
  <si>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</si>
  <si>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</si>
  <si>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</si>
  <si>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</si>
  <si>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</si>
  <si>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</si>
  <si>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</si>
  <si>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</si>
  <si>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</si>
  <si>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</si>
  <si>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</si>
  <si>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</si>
  <si>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</si>
  <si>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</si>
  <si>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</si>
  <si>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</si>
  <si>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</si>
  <si>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</si>
  <si>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</si>
  <si>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</si>
  <si>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</si>
  <si>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</si>
  <si>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</si>
  <si>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</si>
  <si>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</si>
  <si>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</si>
  <si>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</si>
  <si>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</si>
  <si>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</si>
  <si>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</si>
  <si>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</si>
  <si>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</si>
  <si>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</si>
  <si>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</si>
  <si>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</si>
  <si>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</si>
  <si>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</si>
  <si>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</si>
  <si>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</si>
  <si>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</si>
  <si>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</si>
  <si>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</si>
  <si>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</si>
  <si>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</si>
  <si>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</si>
  <si>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</si>
  <si>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</si>
  <si>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</si>
  <si>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</si>
  <si>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</si>
  <si>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</si>
  <si>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</si>
  <si>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</si>
  <si>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</si>
  <si>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</si>
  <si>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</si>
  <si>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</si>
  <si>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</si>
  <si>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</si>
  <si>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</si>
  <si>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</si>
  <si>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</si>
  <si>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</si>
  <si>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</si>
  <si>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</si>
  <si>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</si>
  <si>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</si>
  <si>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</si>
  <si>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</si>
  <si>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</si>
  <si>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</si>
  <si>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</si>
  <si>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</si>
  <si>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</si>
  <si>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</si>
  <si>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</si>
  <si>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</si>
  <si>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</si>
  <si>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</si>
  <si>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</si>
  <si>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</si>
  <si>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</si>
  <si>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</si>
  <si>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</si>
  <si>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</si>
  <si>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</si>
  <si>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</si>
  <si>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</si>
  <si>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</si>
  <si>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</si>
  <si>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</si>
  <si>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</si>
  <si>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</si>
  <si>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</si>
  <si>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</si>
  <si>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</si>
  <si>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</si>
  <si>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</si>
  <si>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</si>
  <si>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</si>
  <si>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</si>
  <si>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</si>
  <si>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</si>
  <si>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</si>
  <si>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</si>
  <si>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</si>
  <si>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</si>
  <si>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</si>
  <si>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</si>
  <si>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</si>
  <si>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</si>
  <si>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</si>
  <si>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</si>
  <si>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</si>
  <si>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</si>
  <si>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</si>
  <si>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</si>
  <si>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</si>
  <si>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</si>
  <si>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</si>
  <si>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</si>
  <si>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</si>
  <si>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</si>
  <si>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</si>
  <si>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</si>
  <si>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</si>
  <si>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</si>
  <si>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</si>
  <si>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</si>
  <si>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</si>
  <si>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</si>
  <si>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</si>
  <si>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</si>
  <si>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</si>
  <si>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</si>
  <si>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</si>
  <si>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</si>
  <si>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</si>
  <si>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</si>
  <si>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</si>
  <si>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</si>
  <si>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</si>
  <si>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</si>
  <si>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</si>
  <si>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</si>
  <si>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</si>
  <si>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</si>
  <si>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</si>
  <si>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</si>
  <si>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</si>
  <si>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</si>
  <si>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</si>
  <si>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</si>
  <si>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</si>
  <si>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</si>
  <si>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</si>
  <si>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</si>
  <si>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</si>
  <si>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</si>
  <si>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</si>
  <si>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</si>
  <si>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</si>
  <si>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</si>
  <si>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</si>
  <si>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</si>
  <si>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</si>
  <si>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</si>
  <si>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</si>
  <si>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</si>
  <si>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</si>
  <si>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</si>
  <si>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</si>
  <si>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</si>
  <si>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</si>
  <si>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</si>
  <si>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</si>
  <si>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</si>
  <si>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</si>
  <si>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</si>
  <si>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</si>
  <si>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</si>
  <si>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</si>
  <si>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</si>
  <si>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</si>
  <si>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</si>
  <si>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</si>
  <si>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</si>
  <si>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</si>
  <si>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</si>
  <si>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</si>
  <si>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</si>
  <si>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</si>
  <si>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</si>
  <si>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</si>
  <si>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</si>
  <si>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</si>
  <si>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</si>
  <si>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</si>
  <si>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</si>
  <si>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</si>
  <si>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</si>
  <si>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</si>
  <si>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</si>
  <si>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</si>
  <si>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</si>
  <si>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</si>
  <si>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</si>
  <si>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</si>
  <si>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</si>
  <si>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</si>
  <si>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</si>
  <si>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</si>
  <si>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</si>
  <si>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</si>
  <si>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</si>
  <si>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</si>
  <si>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</si>
  <si>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</si>
  <si>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</si>
  <si>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</si>
  <si>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</si>
  <si>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</si>
  <si>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</si>
  <si>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</si>
  <si>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</si>
  <si>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</si>
  <si>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</si>
  <si>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</si>
  <si>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</si>
  <si>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</si>
  <si>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</si>
  <si>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</si>
  <si>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</si>
  <si>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</si>
  <si>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</si>
  <si>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</si>
  <si>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</si>
  <si>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</si>
  <si>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</si>
  <si>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</si>
  <si>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</si>
  <si>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</si>
  <si>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</si>
  <si>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</si>
  <si>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</si>
  <si>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</si>
  <si>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</si>
  <si>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</si>
  <si>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</si>
  <si>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</si>
  <si>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</si>
  <si>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</si>
  <si>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</si>
  <si>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</si>
  <si>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</si>
  <si>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</si>
  <si>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</si>
  <si>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</si>
  <si>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</si>
  <si>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</si>
  <si>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</si>
  <si>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</si>
  <si>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</si>
  <si>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</si>
  <si>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</si>
  <si>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</si>
  <si>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</si>
  <si>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</si>
  <si>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</si>
  <si>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</si>
  <si>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</si>
  <si>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</si>
  <si>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</si>
  <si>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</si>
  <si>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</si>
  <si>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</si>
  <si>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</si>
  <si>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</si>
  <si>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</si>
  <si>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</si>
  <si>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</si>
  <si>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</si>
  <si>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</si>
  <si>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</si>
  <si>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</si>
  <si>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</si>
  <si>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</si>
  <si>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</si>
  <si>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</si>
  <si>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</si>
  <si>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</si>
  <si>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</si>
  <si>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</si>
  <si>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</si>
  <si>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</si>
  <si>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</si>
  <si>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</si>
  <si>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</si>
  <si>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</si>
  <si>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</si>
  <si>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</si>
  <si>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</si>
  <si>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</si>
  <si>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</si>
  <si>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</si>
  <si>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</si>
  <si>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</si>
  <si>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</si>
  <si>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</si>
  <si>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</si>
  <si>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</si>
  <si>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</si>
  <si>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</si>
  <si>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</si>
  <si>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</si>
  <si>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</si>
  <si>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</si>
  <si>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</si>
  <si>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</si>
  <si>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</si>
  <si>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</si>
  <si>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</si>
  <si>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</si>
  <si>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</si>
  <si>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</si>
  <si>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</si>
  <si>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</si>
  <si>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</si>
  <si>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</si>
  <si>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</si>
  <si>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</si>
  <si>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</si>
  <si>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</si>
  <si>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</si>
  <si>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</si>
  <si>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</si>
  <si>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</si>
  <si>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</si>
  <si>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</si>
  <si>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</si>
  <si>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</si>
  <si>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</si>
  <si>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</si>
  <si>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</si>
  <si>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</si>
  <si>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</si>
  <si>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</si>
  <si>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</si>
  <si>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</si>
  <si>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</si>
  <si>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</si>
  <si>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</si>
  <si>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</si>
  <si>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</si>
  <si>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</si>
  <si>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</si>
  <si>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</si>
  <si>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</si>
  <si>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</si>
  <si>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</si>
  <si>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</si>
  <si>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</si>
  <si>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</si>
  <si>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</si>
  <si>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</si>
  <si>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</si>
  <si>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</si>
  <si>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</si>
  <si>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</si>
  <si>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</si>
  <si>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</si>
  <si>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</si>
  <si>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</si>
  <si>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</si>
  <si>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</si>
  <si>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</si>
  <si>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</si>
  <si>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</si>
  <si>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</si>
  <si>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</si>
  <si>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</si>
  <si>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</si>
  <si>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</si>
  <si>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</si>
  <si>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</si>
  <si>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</si>
  <si>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</si>
  <si>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</si>
  <si>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</si>
  <si>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</si>
  <si>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</si>
  <si>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</si>
  <si>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</si>
  <si>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</si>
  <si>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</si>
  <si>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</si>
  <si>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</si>
  <si>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</si>
  <si>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</si>
  <si>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</si>
  <si>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</si>
  <si>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</si>
  <si>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</si>
  <si>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</si>
  <si>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</si>
  <si>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</si>
  <si>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</si>
  <si>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</si>
  <si>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</si>
  <si>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</si>
  <si>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</si>
  <si>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</si>
  <si>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</si>
  <si>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</si>
  <si>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</si>
  <si>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</si>
  <si>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</si>
  <si>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</si>
  <si>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</si>
  <si>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</si>
  <si>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</si>
  <si>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</si>
  <si>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</si>
  <si>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</si>
  <si>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</si>
  <si>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</si>
  <si>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</si>
  <si>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</si>
  <si>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</si>
  <si>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</si>
  <si>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</si>
  <si>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</si>
  <si>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</si>
  <si>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</si>
  <si>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</si>
  <si>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</si>
  <si>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</si>
  <si>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</si>
  <si>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</si>
  <si>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</si>
  <si>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</si>
  <si>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</si>
  <si>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</si>
  <si>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</si>
  <si>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</si>
  <si>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</si>
  <si>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</si>
  <si>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</si>
  <si>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</si>
  <si>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</si>
  <si>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</si>
  <si>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</si>
  <si>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</si>
  <si>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</si>
  <si>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</si>
  <si>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</si>
  <si>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</si>
  <si>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</si>
  <si>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</si>
  <si>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</si>
  <si>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</si>
  <si>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</si>
  <si>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</si>
  <si>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</si>
  <si>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</si>
  <si>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</si>
  <si>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</si>
  <si>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</si>
  <si>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</si>
  <si>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</si>
  <si>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</si>
  <si>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</si>
  <si>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</si>
  <si>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</si>
  <si>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</si>
  <si>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</si>
  <si>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</si>
  <si>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</si>
  <si>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</si>
  <si>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</si>
  <si>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</si>
  <si>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</si>
  <si>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</si>
  <si>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</si>
  <si>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</si>
  <si>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</si>
  <si>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</si>
  <si>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</si>
  <si>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</si>
  <si>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</si>
  <si>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</si>
  <si>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</si>
  <si>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</si>
  <si>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</si>
  <si>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</si>
  <si>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</si>
  <si>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</si>
  <si>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</si>
  <si>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</si>
  <si>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</si>
  <si>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</si>
  <si>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</si>
  <si>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</si>
  <si>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</si>
  <si>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</si>
  <si>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</si>
  <si>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</si>
  <si>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</si>
  <si>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</si>
  <si>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</si>
  <si>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</si>
  <si>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</si>
  <si>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</si>
  <si>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</si>
  <si>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</si>
  <si>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</si>
  <si>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</si>
  <si>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</si>
  <si>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</si>
  <si>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</si>
  <si>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</si>
  <si>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</si>
  <si>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</si>
  <si>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</si>
  <si>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</si>
  <si>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</si>
  <si>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</si>
  <si>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</si>
  <si>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</si>
  <si>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</si>
  <si>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</si>
  <si>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</si>
  <si>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</si>
  <si>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</si>
  <si>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</si>
  <si>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</si>
  <si>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</si>
  <si>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</si>
  <si>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</si>
  <si>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</si>
  <si>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</si>
  <si>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</si>
  <si>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</si>
  <si>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</si>
  <si>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</si>
  <si>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</si>
  <si>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</si>
  <si>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</si>
  <si>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</si>
  <si>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</si>
  <si>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</si>
  <si>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</si>
  <si>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</si>
  <si>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</si>
  <si>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</si>
  <si>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</si>
  <si>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</si>
  <si>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</si>
  <si>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</si>
  <si>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</si>
  <si>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</si>
  <si>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</si>
  <si>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</si>
  <si>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</si>
  <si>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</si>
  <si>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</si>
  <si>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</si>
  <si>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</si>
  <si>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</si>
  <si>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</si>
  <si>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</si>
  <si>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</si>
  <si>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</si>
  <si>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</si>
  <si>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</si>
  <si>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</si>
  <si>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</si>
  <si>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</si>
  <si>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</si>
  <si>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</si>
  <si>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</si>
  <si>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</si>
  <si>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</si>
  <si>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</si>
  <si>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</si>
  <si>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</si>
  <si>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</si>
  <si>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</si>
  <si>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</si>
  <si>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</si>
  <si>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</si>
  <si>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</si>
  <si>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</si>
  <si>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</si>
  <si>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</si>
  <si>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</si>
  <si>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</si>
  <si>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</si>
  <si>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</si>
  <si>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</si>
  <si>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</si>
  <si>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</si>
  <si>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</si>
  <si>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</si>
  <si>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</si>
  <si>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</si>
  <si>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</si>
  <si>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</si>
  <si>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</si>
  <si>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</si>
  <si>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</si>
  <si>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</si>
  <si>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</si>
  <si>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</si>
  <si>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</si>
  <si>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</si>
  <si>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</si>
  <si>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</si>
  <si>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</si>
  <si>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</si>
  <si>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</si>
  <si>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</si>
  <si>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</si>
  <si>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</si>
  <si>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</si>
  <si>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</si>
  <si>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</si>
  <si>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</si>
  <si>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</si>
  <si>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</si>
  <si>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</si>
  <si>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</si>
  <si>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</si>
  <si>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</si>
  <si>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</si>
  <si>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</si>
  <si>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</si>
  <si>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</si>
  <si>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</si>
  <si>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</si>
  <si>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</si>
  <si>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</si>
  <si>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</si>
  <si>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</si>
  <si>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</si>
  <si>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</si>
  <si>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</si>
  <si>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</si>
  <si>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</si>
  <si>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</si>
  <si>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</si>
  <si>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</si>
  <si>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</si>
  <si>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</si>
  <si>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</si>
  <si>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</si>
  <si>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</si>
  <si>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</si>
  <si>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</si>
  <si>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</si>
  <si>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</si>
  <si>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</si>
  <si>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</si>
  <si>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</si>
  <si>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</si>
  <si>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</si>
  <si>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</si>
  <si>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</si>
  <si>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</si>
  <si>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</si>
  <si>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</si>
  <si>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</si>
  <si>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</si>
  <si>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</si>
  <si>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</si>
  <si>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</si>
  <si>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</si>
  <si>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</si>
  <si>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</si>
  <si>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</si>
  <si>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</si>
  <si>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</si>
  <si>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</si>
  <si>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</si>
  <si>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</si>
  <si>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</si>
  <si>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</si>
  <si>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</si>
  <si>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</si>
  <si>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</si>
  <si>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</si>
  <si>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</si>
  <si>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</si>
  <si>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</si>
  <si>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</si>
  <si>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</si>
  <si>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</si>
  <si>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</si>
  <si>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</si>
  <si>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</si>
  <si>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</si>
  <si>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</si>
  <si>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</si>
  <si>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</si>
  <si>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</si>
  <si>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</si>
  <si>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</si>
  <si>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</si>
  <si>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</si>
  <si>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</si>
  <si>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</si>
  <si>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</si>
  <si>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</si>
  <si>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</si>
  <si>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</si>
  <si>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</si>
  <si>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</si>
  <si>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</si>
  <si>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</si>
  <si>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</si>
  <si>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</si>
  <si>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</si>
  <si>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</si>
  <si>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</si>
  <si>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</si>
  <si>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</si>
  <si>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</si>
  <si>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</si>
  <si>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</si>
  <si>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</si>
  <si>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</si>
  <si>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</si>
  <si>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</si>
  <si>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</si>
  <si>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</si>
  <si>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</si>
  <si>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</si>
  <si>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</si>
  <si>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</si>
  <si>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</si>
  <si>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</si>
  <si>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</si>
  <si>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</si>
  <si>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</si>
  <si>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</si>
  <si>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</si>
  <si>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</si>
  <si>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</si>
  <si>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</si>
  <si>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</si>
  <si>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</si>
  <si>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</si>
  <si>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</si>
  <si>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</si>
  <si>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</si>
  <si>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</si>
  <si>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</si>
  <si>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</si>
  <si>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</si>
  <si>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</si>
  <si>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</si>
  <si>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</si>
  <si>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</si>
  <si>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</si>
  <si>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</si>
  <si>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</si>
  <si>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</si>
  <si>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</si>
  <si>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</si>
  <si>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</si>
  <si>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</si>
  <si>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</si>
  <si>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</si>
  <si>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</si>
  <si>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</si>
  <si>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</si>
  <si>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</si>
  <si>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</si>
  <si>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</si>
  <si>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</si>
  <si>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</si>
  <si>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</si>
  <si>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</si>
  <si>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</si>
  <si>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</si>
  <si>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</si>
  <si>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</si>
  <si>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</si>
  <si>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</si>
  <si>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</si>
  <si>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</si>
  <si>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</si>
  <si>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</si>
  <si>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</si>
  <si>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</si>
  <si>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</si>
  <si>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</si>
  <si>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</si>
  <si>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</si>
  <si>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</si>
  <si>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</si>
  <si>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</si>
  <si>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</si>
  <si>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</si>
  <si>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</si>
  <si>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</si>
  <si>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</si>
  <si>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</si>
  <si>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</si>
  <si>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</si>
  <si>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</si>
  <si>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</si>
  <si>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</si>
  <si>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</si>
  <si>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</si>
  <si>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</si>
  <si>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</si>
  <si>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</si>
  <si>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</si>
  <si>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</si>
  <si>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</si>
  <si>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</si>
  <si>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</si>
  <si>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</si>
  <si>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</si>
  <si>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</si>
  <si>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</si>
  <si>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</si>
  <si>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</si>
  <si>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</si>
  <si>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</si>
  <si>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</si>
  <si>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</si>
  <si>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</si>
  <si>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</si>
  <si>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</si>
  <si>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</si>
  <si>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</si>
  <si>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</si>
  <si>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</si>
  <si>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</si>
  <si>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</si>
  <si>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</si>
  <si>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</si>
  <si>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</si>
  <si>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</si>
  <si>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</si>
  <si>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</si>
  <si>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</si>
  <si>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</si>
  <si>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</si>
  <si>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</si>
  <si>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</si>
  <si>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</si>
  <si>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</si>
  <si>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</si>
  <si>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</si>
  <si>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</si>
  <si>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</si>
  <si>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</si>
  <si>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</si>
  <si>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</si>
  <si>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</si>
  <si>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</si>
  <si>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</si>
  <si>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</si>
  <si>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</si>
  <si>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</si>
  <si>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</si>
  <si>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</si>
  <si>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</si>
  <si>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</si>
  <si>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</si>
  <si>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</si>
  <si>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</si>
  <si>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</si>
  <si>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</si>
  <si>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</si>
  <si>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</si>
  <si>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</si>
  <si>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</si>
  <si>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</si>
  <si>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</si>
  <si>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</si>
  <si>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</si>
  <si>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</si>
  <si>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</si>
  <si>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</si>
  <si>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</si>
  <si>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</si>
  <si>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</si>
  <si>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</si>
  <si>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</si>
  <si>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</si>
  <si>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</si>
  <si>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</si>
  <si>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</si>
  <si>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</si>
  <si>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</si>
  <si>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</si>
  <si>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</si>
  <si>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</si>
  <si>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</si>
  <si>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</si>
  <si>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</si>
  <si>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</si>
  <si>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</si>
  <si>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</si>
  <si>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</si>
  <si>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</si>
  <si>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</si>
  <si>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</si>
  <si>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</si>
  <si>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</si>
  <si>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</si>
  <si>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</si>
  <si>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</si>
  <si>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</si>
  <si>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</si>
  <si>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</si>
  <si>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</si>
  <si>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</si>
  <si>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</si>
  <si>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</si>
  <si>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</si>
  <si>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</si>
  <si>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</si>
  <si>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</si>
  <si>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</si>
  <si>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</si>
  <si>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</si>
  <si>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</si>
  <si>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</si>
  <si>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</si>
  <si>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</si>
  <si>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</si>
  <si>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</si>
  <si>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</si>
  <si>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</si>
  <si>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</si>
  <si>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</si>
  <si>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</si>
  <si>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</si>
  <si>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</si>
  <si>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</si>
  <si>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</si>
  <si>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</si>
  <si>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</si>
  <si>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</si>
  <si>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</si>
  <si>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</si>
  <si>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</si>
  <si>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</si>
  <si>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</si>
  <si>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</si>
  <si>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</si>
  <si>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</si>
  <si>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</si>
  <si>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</si>
  <si>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</si>
  <si>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</si>
  <si>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</si>
  <si>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</si>
  <si>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</si>
  <si>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</si>
  <si>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</si>
  <si>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</si>
  <si>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</si>
  <si>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</si>
  <si>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</si>
  <si>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</si>
  <si>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</si>
  <si>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</si>
  <si>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</si>
  <si>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</si>
  <si>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</si>
  <si>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</si>
  <si>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</si>
  <si>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</si>
  <si>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</si>
  <si>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</si>
  <si>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</si>
  <si>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</si>
  <si>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</si>
  <si>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</si>
  <si>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</si>
  <si>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</si>
  <si>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</si>
  <si>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</si>
  <si>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</si>
  <si>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</si>
  <si>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</si>
  <si>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</si>
  <si>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</si>
  <si>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</si>
  <si>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</si>
  <si>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</si>
  <si>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</si>
  <si>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</si>
  <si>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</si>
  <si>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</si>
  <si>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</si>
  <si>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</si>
  <si>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</si>
  <si>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</si>
  <si>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</si>
  <si>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</si>
  <si>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</si>
  <si>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</si>
  <si>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</si>
  <si>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</si>
  <si>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</si>
  <si>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</si>
  <si>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</si>
  <si>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</si>
  <si>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</si>
  <si>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</si>
  <si>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</si>
  <si>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</si>
  <si>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</si>
  <si>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</si>
  <si>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</si>
  <si>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</si>
  <si>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</si>
  <si>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</si>
  <si>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</si>
  <si>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</si>
  <si>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</si>
  <si>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</si>
  <si>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</si>
  <si>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</si>
  <si>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</si>
  <si>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</si>
  <si>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</si>
  <si>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</si>
  <si>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</si>
  <si>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</si>
  <si>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</si>
  <si>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</si>
  <si>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</si>
  <si>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</si>
  <si>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</si>
  <si>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</si>
  <si>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</si>
  <si>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</si>
  <si>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</si>
  <si>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</si>
  <si>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</si>
  <si>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</si>
  <si>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</si>
  <si>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</si>
  <si>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</si>
  <si>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</si>
  <si>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</si>
  <si>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</si>
  <si>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</si>
  <si>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</si>
  <si>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</si>
  <si>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</si>
  <si>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</si>
  <si>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</si>
  <si>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</si>
  <si>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</si>
  <si>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</si>
  <si>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</si>
  <si>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</si>
  <si>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</si>
  <si>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</si>
  <si>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</si>
  <si>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</si>
  <si>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</si>
  <si>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</si>
  <si>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</si>
  <si>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</si>
  <si>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</si>
  <si>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</si>
  <si>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</si>
  <si>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</si>
  <si>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</si>
  <si>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</si>
  <si>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</si>
  <si>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</si>
  <si>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</si>
  <si>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</si>
  <si>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</si>
  <si>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</si>
  <si>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</si>
  <si>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</si>
  <si>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</si>
  <si>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</si>
  <si>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</si>
  <si>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</si>
  <si>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</si>
  <si>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</si>
  <si>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</si>
  <si>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</si>
  <si>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</si>
  <si>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</si>
  <si>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</si>
  <si>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</si>
  <si>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</si>
  <si>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</si>
  <si>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</si>
  <si>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</si>
  <si>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</si>
  <si>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</si>
  <si>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</si>
  <si>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</si>
  <si>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</si>
  <si>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</si>
  <si>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</si>
  <si>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</si>
  <si>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</si>
  <si>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</si>
  <si>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</si>
  <si>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</si>
  <si>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</si>
  <si>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</si>
  <si>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</si>
  <si>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</si>
  <si>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</si>
  <si>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</si>
  <si>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</si>
  <si>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</si>
  <si>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</si>
  <si>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</si>
  <si>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</si>
  <si>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</si>
  <si>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</si>
  <si>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</si>
  <si>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</si>
  <si>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</si>
  <si>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</si>
  <si>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</si>
  <si>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</si>
  <si>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</si>
  <si>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</si>
  <si>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</si>
  <si>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</si>
  <si>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</si>
  <si>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</si>
  <si>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</si>
  <si>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</si>
  <si>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</si>
  <si>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</si>
  <si>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</si>
  <si>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</si>
  <si>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</si>
  <si>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</si>
  <si>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</si>
  <si>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</si>
  <si>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</si>
  <si>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</si>
  <si>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</si>
  <si>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</si>
  <si>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</si>
  <si>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</si>
  <si>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</si>
  <si>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</si>
  <si>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</si>
  <si>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</si>
  <si>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</si>
  <si>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</si>
  <si>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</si>
  <si>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</si>
  <si>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</si>
  <si>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</si>
  <si>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</si>
  <si>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</si>
  <si>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</si>
  <si>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</si>
  <si>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</si>
  <si>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</si>
  <si>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</si>
  <si>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</si>
  <si>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</si>
  <si>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</si>
  <si>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</si>
  <si>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</si>
  <si>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</si>
  <si>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</si>
  <si>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</si>
  <si>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</si>
  <si>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</si>
  <si>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</si>
  <si>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</si>
  <si>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</si>
  <si>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</si>
  <si>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</si>
  <si>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</si>
  <si>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</si>
  <si>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</si>
  <si>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</si>
  <si>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</si>
  <si>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</si>
  <si>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</si>
  <si>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</si>
  <si>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</si>
  <si>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</si>
  <si>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</si>
  <si>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</si>
  <si>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</si>
  <si>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</si>
  <si>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</si>
  <si>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</si>
  <si>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</si>
  <si>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</si>
  <si>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</si>
  <si>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</si>
  <si>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</si>
  <si>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</si>
  <si>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</si>
  <si>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</si>
  <si>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</si>
  <si>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</si>
  <si>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</si>
  <si>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</si>
  <si>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</si>
  <si>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</si>
  <si>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</si>
  <si>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</si>
  <si>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</si>
  <si>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</si>
  <si>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</si>
  <si>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</si>
  <si>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</si>
  <si>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</si>
  <si>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</si>
  <si>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</si>
  <si>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</si>
  <si>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</si>
  <si>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</si>
  <si>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</si>
  <si>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</si>
  <si>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</si>
  <si>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</si>
  <si>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</si>
  <si>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</si>
  <si>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</si>
  <si>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</si>
  <si>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</si>
  <si>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</si>
  <si>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</si>
  <si>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</si>
  <si>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</si>
  <si>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</si>
  <si>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</si>
  <si>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</si>
  <si>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</si>
  <si>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</si>
  <si>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</si>
  <si>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</si>
  <si>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</si>
  <si>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</si>
  <si>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</si>
  <si>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</si>
  <si>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</si>
  <si>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</si>
  <si>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</si>
  <si>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</si>
  <si>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</si>
  <si>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</si>
  <si>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</si>
  <si>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</si>
  <si>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</si>
  <si>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</si>
  <si>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</si>
  <si>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</si>
  <si>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</si>
  <si>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</si>
  <si>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</si>
  <si>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</si>
  <si>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</si>
  <si>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</si>
  <si>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</si>
  <si>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</si>
  <si>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</si>
  <si>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</si>
  <si>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</si>
  <si>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</si>
  <si>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</si>
  <si>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</si>
  <si>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</si>
  <si>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</si>
  <si>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</si>
  <si>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</si>
  <si>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</si>
  <si>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</si>
  <si>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</si>
  <si>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</si>
  <si>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</si>
  <si>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</si>
  <si>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</si>
  <si>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</si>
  <si>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</si>
  <si>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</si>
  <si>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</si>
  <si>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</si>
  <si>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</si>
  <si>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</si>
  <si>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</si>
  <si>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</si>
  <si>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</si>
  <si>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</si>
  <si>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</si>
  <si>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</si>
  <si>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</si>
  <si>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</si>
  <si>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</si>
  <si>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</si>
  <si>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</si>
  <si>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</si>
  <si>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</si>
  <si>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</si>
  <si>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</si>
  <si>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</si>
  <si>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</si>
  <si>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</si>
  <si>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</si>
  <si>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</si>
  <si>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</si>
  <si>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</si>
  <si>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</si>
  <si>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</si>
  <si>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</si>
  <si>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</si>
  <si>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</si>
  <si>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</si>
  <si>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</si>
  <si>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</si>
  <si>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</si>
  <si>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</si>
  <si>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</si>
  <si>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</si>
  <si>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</si>
  <si>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</si>
  <si>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</si>
  <si>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</si>
  <si>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</si>
  <si>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</si>
  <si>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</si>
  <si>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</si>
  <si>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</si>
  <si>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</si>
  <si>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</si>
  <si>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</si>
  <si>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</si>
  <si>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</si>
  <si>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</si>
  <si>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</si>
  <si>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</si>
  <si>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</si>
  <si>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</si>
  <si>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</si>
  <si>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</si>
  <si>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</si>
  <si>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</si>
  <si>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</si>
  <si>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</si>
  <si>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</si>
  <si>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</si>
  <si>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</si>
  <si>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</si>
  <si>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</si>
  <si>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</si>
  <si>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</si>
  <si>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</si>
  <si>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</si>
  <si>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</si>
  <si>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</si>
  <si>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</si>
  <si>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</si>
  <si>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</si>
  <si>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</si>
  <si>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</si>
  <si>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</si>
  <si>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</si>
  <si>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</si>
  <si>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</si>
  <si>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</si>
  <si>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</si>
  <si>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</si>
  <si>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</si>
  <si>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</si>
  <si>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</si>
  <si>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</si>
  <si>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</si>
  <si>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</si>
  <si>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</si>
  <si>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</si>
  <si>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</si>
  <si>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</si>
  <si>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</si>
  <si>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</si>
  <si>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</si>
  <si>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</si>
  <si>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</si>
  <si>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</si>
  <si>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</si>
  <si>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</si>
  <si>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</si>
  <si>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</si>
  <si>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</si>
  <si>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</si>
  <si>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</si>
  <si>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</si>
  <si>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</si>
  <si>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</si>
  <si>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</si>
  <si>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</si>
  <si>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</si>
  <si>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</si>
  <si>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</si>
  <si>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</si>
  <si>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</si>
  <si>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</si>
  <si>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</si>
  <si>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</si>
  <si>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</si>
  <si>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</si>
  <si>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</si>
  <si>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</si>
  <si>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</si>
  <si>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</si>
  <si>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</si>
  <si>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</si>
  <si>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</si>
  <si>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</si>
  <si>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</si>
  <si>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</si>
  <si>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</si>
  <si>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</si>
  <si>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</si>
  <si>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</si>
  <si>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</si>
  <si>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</si>
  <si>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</si>
  <si>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</si>
  <si>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</si>
  <si>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</si>
  <si>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</si>
  <si>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</si>
  <si>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</si>
  <si>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</si>
  <si>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</si>
  <si>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</si>
  <si>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</si>
  <si>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</si>
  <si>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</si>
  <si>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</si>
  <si>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</si>
  <si>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</si>
  <si>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</si>
  <si>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</si>
  <si>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</si>
  <si>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</si>
  <si>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</si>
  <si>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</si>
  <si>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</si>
  <si>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</si>
  <si>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</si>
  <si>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</si>
  <si>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</si>
  <si>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</si>
  <si>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</si>
  <si>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</si>
  <si>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</si>
  <si>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</si>
  <si>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</si>
  <si>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</si>
  <si>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</si>
  <si>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</si>
  <si>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</si>
  <si>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</si>
  <si>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</si>
  <si>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</si>
  <si>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</si>
  <si>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</si>
  <si>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</si>
  <si>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</si>
  <si>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</si>
  <si>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</si>
  <si>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</si>
  <si>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</si>
  <si>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</si>
  <si>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</si>
  <si>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</si>
  <si>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</si>
  <si>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</si>
  <si>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</si>
  <si>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</si>
  <si>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</si>
  <si>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</si>
  <si>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</si>
  <si>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</si>
  <si>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</si>
  <si>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</si>
  <si>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</si>
  <si>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</si>
  <si>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</si>
  <si>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</si>
  <si>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</si>
  <si>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</si>
  <si>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</si>
  <si>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</si>
  <si>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</si>
  <si>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</si>
  <si>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</si>
  <si>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</si>
  <si>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</si>
  <si>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</si>
  <si>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</si>
  <si>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</si>
  <si>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</si>
  <si>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</si>
  <si>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</si>
  <si>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</si>
  <si>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</si>
  <si>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</si>
  <si>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</si>
  <si>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</si>
  <si>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</si>
  <si>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</si>
  <si>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</si>
  <si>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</si>
  <si>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</si>
  <si>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</si>
  <si>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</si>
  <si>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</si>
  <si>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</si>
  <si>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</si>
  <si>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</si>
  <si>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</si>
  <si>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</si>
  <si>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</si>
  <si>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</si>
  <si>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</si>
  <si>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</si>
  <si>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</si>
  <si>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</si>
  <si>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</si>
  <si>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</si>
  <si>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</si>
  <si>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</si>
  <si>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</si>
  <si>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</si>
  <si>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</si>
  <si>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</si>
  <si>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</si>
  <si>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</si>
  <si>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</si>
  <si>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</si>
  <si>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</si>
  <si>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</si>
  <si>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</si>
  <si>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</si>
  <si>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</si>
  <si>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</si>
  <si>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</si>
  <si>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</si>
  <si>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</si>
  <si>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</si>
  <si>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</si>
  <si>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</si>
  <si>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</si>
  <si>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</si>
  <si>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</si>
  <si>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</si>
  <si>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</si>
  <si>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</si>
  <si>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</si>
  <si>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</si>
  <si>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</si>
  <si>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</si>
  <si>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</si>
  <si>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</si>
  <si>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</si>
  <si>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</si>
  <si>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</si>
  <si>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</si>
  <si>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</si>
  <si>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</si>
  <si>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</si>
  <si>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</si>
  <si>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</si>
  <si>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</si>
  <si>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</si>
  <si>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</si>
  <si>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</si>
  <si>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</si>
  <si>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</si>
  <si>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</si>
  <si>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</si>
  <si>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</si>
  <si>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</si>
  <si>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</si>
  <si>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</si>
  <si>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</si>
  <si>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</si>
  <si>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</si>
  <si>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</si>
  <si>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</si>
  <si>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</si>
  <si>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</si>
  <si>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</si>
  <si>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</si>
  <si>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</si>
  <si>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</si>
  <si>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</si>
  <si>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</si>
  <si>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</si>
  <si>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</si>
  <si>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</si>
  <si>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</si>
  <si>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</si>
  <si>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</si>
  <si>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</si>
  <si>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</si>
  <si>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</si>
  <si>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</si>
  <si>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</si>
  <si>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</si>
  <si>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</si>
  <si>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</si>
  <si>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</si>
  <si>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</si>
  <si>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</si>
  <si>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</si>
  <si>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</si>
  <si>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</si>
  <si>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</si>
  <si>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</si>
  <si>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</si>
  <si>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</si>
  <si>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</si>
  <si>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</si>
  <si>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</si>
  <si>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</si>
  <si>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</si>
  <si>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</si>
  <si>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</si>
  <si>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</si>
  <si>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</si>
  <si>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</si>
  <si>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</si>
  <si>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</si>
  <si>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</si>
  <si>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</si>
  <si>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</si>
  <si>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</si>
  <si>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</si>
  <si>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</si>
  <si>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</si>
  <si>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</si>
  <si>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</si>
  <si>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</si>
  <si>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</si>
  <si>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</si>
  <si>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</si>
  <si>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</si>
  <si>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</si>
  <si>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</si>
  <si>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</si>
  <si>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</si>
  <si>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</si>
  <si>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</si>
  <si>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</si>
  <si>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</si>
  <si>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</si>
  <si>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</si>
  <si>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</si>
  <si>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</si>
  <si>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</si>
  <si>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</si>
  <si>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</si>
  <si>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</si>
  <si>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</si>
  <si>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</si>
  <si>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</si>
  <si>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</si>
  <si>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</si>
  <si>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</si>
  <si>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</si>
  <si>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</si>
  <si>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</si>
  <si>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</si>
  <si>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</si>
  <si>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</si>
  <si>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</si>
  <si>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</si>
  <si>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</si>
  <si>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</si>
  <si>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</si>
  <si>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</si>
  <si>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</si>
  <si>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</si>
  <si>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</si>
  <si>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</si>
  <si>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</si>
  <si>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</si>
  <si>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</si>
  <si>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</si>
  <si>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</si>
  <si>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</si>
  <si>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</si>
  <si>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</si>
  <si>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</si>
  <si>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</si>
  <si>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</si>
  <si>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</si>
  <si>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</si>
  <si>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</si>
  <si>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</si>
  <si>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</si>
  <si>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</si>
  <si>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</si>
  <si>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</si>
  <si>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</si>
  <si>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</si>
  <si>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</si>
  <si>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</si>
  <si>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</si>
  <si>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</si>
  <si>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</si>
  <si>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</si>
  <si>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</si>
  <si>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</si>
  <si>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</si>
  <si>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</si>
  <si>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</si>
  <si>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</si>
  <si>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</si>
  <si>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</si>
  <si>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</si>
  <si>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</si>
  <si>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</si>
  <si>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</si>
  <si>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</si>
  <si>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</si>
  <si>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</si>
  <si>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</si>
  <si>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</si>
  <si>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</si>
  <si>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</si>
  <si>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</si>
  <si>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</si>
  <si>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</si>
  <si>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</si>
  <si>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</si>
  <si>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</si>
  <si>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</si>
  <si>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</si>
  <si>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</si>
  <si>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</si>
  <si>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</si>
  <si>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</si>
  <si>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</si>
  <si>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</si>
  <si>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</si>
  <si>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</si>
  <si>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</si>
  <si>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</si>
  <si>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</si>
  <si>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</si>
  <si>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</si>
  <si>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</si>
  <si>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</si>
  <si>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</si>
  <si>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</si>
  <si>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</si>
  <si>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</si>
  <si>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</si>
  <si>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</si>
  <si>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</si>
  <si>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</si>
  <si>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</si>
  <si>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</si>
  <si>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</si>
  <si>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</si>
  <si>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</si>
  <si>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</si>
  <si>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</si>
  <si>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</si>
  <si>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</si>
  <si>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</si>
  <si>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</si>
  <si>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</si>
  <si>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</si>
  <si>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</si>
  <si>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</si>
  <si>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</si>
  <si>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</si>
  <si>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</si>
  <si>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</si>
  <si>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</si>
  <si>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</si>
  <si>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</si>
  <si>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</si>
  <si>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</si>
  <si>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</si>
  <si>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</si>
  <si>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</si>
  <si>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</si>
  <si>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</si>
  <si>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</si>
  <si>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</si>
  <si>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</si>
  <si>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</si>
  <si>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</si>
  <si>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</si>
  <si>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</si>
  <si>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</si>
  <si>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</si>
  <si>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</si>
  <si>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</si>
  <si>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</si>
  <si>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</si>
  <si>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</si>
  <si>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</si>
  <si>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</si>
  <si>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</si>
  <si>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</si>
  <si>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</si>
  <si>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</si>
  <si>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</si>
  <si>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</si>
  <si>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</si>
  <si>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</si>
  <si>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</si>
  <si>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</si>
  <si>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</si>
  <si>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</si>
  <si>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</si>
  <si>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</si>
  <si>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</si>
  <si>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</si>
  <si>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</si>
  <si>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</si>
  <si>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</si>
  <si>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</si>
  <si>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</si>
  <si>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</si>
  <si>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</si>
  <si>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</si>
  <si>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</si>
  <si>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</si>
  <si>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</si>
  <si>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</si>
  <si>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</si>
  <si>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</si>
  <si>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</si>
  <si>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</si>
  <si>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</si>
  <si>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</si>
  <si>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</si>
  <si>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</si>
  <si>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</si>
  <si>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</si>
  <si>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</si>
  <si>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</si>
  <si>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</si>
  <si>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</si>
  <si>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</si>
  <si>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</si>
  <si>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</si>
  <si>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</si>
  <si>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</si>
  <si>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</si>
  <si>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</si>
  <si>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</si>
  <si>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</si>
  <si>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</si>
  <si>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</si>
  <si>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</si>
  <si>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</si>
  <si>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</si>
  <si>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</si>
  <si>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</si>
  <si>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</si>
  <si>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</si>
  <si>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</si>
  <si>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</si>
  <si>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</si>
  <si>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</si>
  <si>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</si>
  <si>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</si>
  <si>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</si>
  <si>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</si>
  <si>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</si>
  <si>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</si>
  <si>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</si>
  <si>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</si>
  <si>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</si>
  <si>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</si>
  <si>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</si>
  <si>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</si>
  <si>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</si>
  <si>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</si>
  <si>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</si>
  <si>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</si>
  <si>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</si>
  <si>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</si>
  <si>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</si>
  <si>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</si>
  <si>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</si>
  <si>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</si>
  <si>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</si>
  <si>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</si>
  <si>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</si>
  <si>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</si>
  <si>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</si>
  <si>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</si>
  <si>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</si>
  <si>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</si>
  <si>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</si>
  <si>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</si>
  <si>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</si>
  <si>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</si>
  <si>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</si>
  <si>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</si>
  <si>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</si>
  <si>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</si>
  <si>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</si>
  <si>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</si>
  <si>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</si>
  <si>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</si>
  <si>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</si>
  <si>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</si>
  <si>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</si>
  <si>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</si>
  <si>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</si>
  <si>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</si>
  <si>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</si>
  <si>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</si>
  <si>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</si>
  <si>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</si>
  <si>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</si>
  <si>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</si>
  <si>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</si>
  <si>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</si>
  <si>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</si>
  <si>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</si>
  <si>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</si>
  <si>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</si>
  <si>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</si>
  <si>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</si>
  <si>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</si>
  <si>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</si>
  <si>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</si>
  <si>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</si>
  <si>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</si>
  <si>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</si>
  <si>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</si>
  <si>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</si>
  <si>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</si>
  <si>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</si>
  <si>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</si>
  <si>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</si>
  <si>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</si>
  <si>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</si>
  <si>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</si>
  <si>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</si>
  <si>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</si>
  <si>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</si>
  <si>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</si>
  <si>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</si>
  <si>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</si>
  <si>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</si>
  <si>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</si>
  <si>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</si>
  <si>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</si>
  <si>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</si>
  <si>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</si>
  <si>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</si>
  <si>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</si>
  <si>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</si>
  <si>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</si>
  <si>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</si>
  <si>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</si>
  <si>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</si>
  <si>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</si>
  <si>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</si>
  <si>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</si>
  <si>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</si>
  <si>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</si>
  <si>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</si>
  <si>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</si>
  <si>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</si>
  <si>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</si>
  <si>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</si>
  <si>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</si>
  <si>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</si>
  <si>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</si>
  <si>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</si>
  <si>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</si>
  <si>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</si>
  <si>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</si>
  <si>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</si>
  <si>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</si>
  <si>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</si>
  <si>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</si>
  <si>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</si>
  <si>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</si>
  <si>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</si>
  <si>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</si>
  <si>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</si>
  <si>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</si>
  <si>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</si>
  <si>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</si>
  <si>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</si>
  <si>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</si>
  <si>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</si>
  <si>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</si>
  <si>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</si>
  <si>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</si>
  <si>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</si>
  <si>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</si>
  <si>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</si>
  <si>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</si>
  <si>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</si>
  <si>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</si>
  <si>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</si>
  <si>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</si>
  <si>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</si>
  <si>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</si>
  <si>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</si>
  <si>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</si>
  <si>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</si>
  <si>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</si>
  <si>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</si>
  <si>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</si>
  <si>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</si>
  <si>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</si>
  <si>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</si>
  <si>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</si>
  <si>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</si>
  <si>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</si>
  <si>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</si>
  <si>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</si>
  <si>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</si>
  <si>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</si>
  <si>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</si>
  <si>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</si>
  <si>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</si>
  <si>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</si>
  <si>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</si>
  <si>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</si>
  <si>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</si>
  <si>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</si>
  <si>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</si>
  <si>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</si>
  <si>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</si>
  <si>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</si>
  <si>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</si>
  <si>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</si>
  <si>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</si>
  <si>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</si>
  <si>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</si>
  <si>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</si>
  <si>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</si>
  <si>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</si>
  <si>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</si>
  <si>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</si>
  <si>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</si>
  <si>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</si>
  <si>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</si>
  <si>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</si>
  <si>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</si>
  <si>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</si>
  <si>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</si>
  <si>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</si>
  <si>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</si>
  <si>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</si>
  <si>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</si>
  <si>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</si>
  <si>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</si>
  <si>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</si>
  <si>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</si>
  <si>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</si>
  <si>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</si>
  <si>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</si>
  <si>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</si>
  <si>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</si>
  <si>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</si>
  <si>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</si>
  <si>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</si>
  <si>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</si>
  <si>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</si>
  <si>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</si>
  <si>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</si>
  <si>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</si>
  <si>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</si>
  <si>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</si>
  <si>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</si>
  <si>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</si>
  <si>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</si>
  <si>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</si>
  <si>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</si>
  <si>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</si>
  <si>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</si>
  <si>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</si>
  <si>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</si>
  <si>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</si>
  <si>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</si>
  <si>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</si>
  <si>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</si>
  <si>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</si>
  <si>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</si>
  <si>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</si>
  <si>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</si>
  <si>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</si>
  <si>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</si>
  <si>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</si>
  <si>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</si>
  <si>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</si>
  <si>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</si>
  <si>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</si>
  <si>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</si>
  <si>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</si>
  <si>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</si>
  <si>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</si>
  <si>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</si>
  <si>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</si>
  <si>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</si>
  <si>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</si>
  <si>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</si>
  <si>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</si>
  <si>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</si>
  <si>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</si>
  <si>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</si>
  <si>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</si>
  <si>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</si>
  <si>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</si>
  <si>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</si>
  <si>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</si>
  <si>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</si>
  <si>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</si>
  <si>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</si>
  <si>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</si>
  <si>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</si>
  <si>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</si>
  <si>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</si>
  <si>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</si>
  <si>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</si>
  <si>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</si>
  <si>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</si>
  <si>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</si>
  <si>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</si>
  <si>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</si>
  <si>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</si>
  <si>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</si>
  <si>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</si>
  <si>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</si>
  <si>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</si>
  <si>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</si>
  <si>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</si>
  <si>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</si>
  <si>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</si>
  <si>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</si>
  <si>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</si>
  <si>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</si>
  <si>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</si>
  <si>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</si>
  <si>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</si>
  <si>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</si>
  <si>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</si>
  <si>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</si>
  <si>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</si>
  <si>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</si>
  <si>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</si>
  <si>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</si>
  <si>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</si>
  <si>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</si>
  <si>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</si>
  <si>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</si>
  <si>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</si>
  <si>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</si>
  <si>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</si>
  <si>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</si>
  <si>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</si>
  <si>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</si>
  <si>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</si>
  <si>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</si>
  <si>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</si>
  <si>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</si>
  <si>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</si>
  <si>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</si>
  <si>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</si>
  <si>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</si>
  <si>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</si>
  <si>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</si>
  <si>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</si>
  <si>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</si>
  <si>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</si>
  <si>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</si>
  <si>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</si>
  <si>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</si>
  <si>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</si>
  <si>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</si>
  <si>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</si>
  <si>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</si>
  <si>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</si>
  <si>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</si>
  <si>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</si>
  <si>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</si>
  <si>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</si>
  <si>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</si>
  <si>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</si>
  <si>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</si>
  <si>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</si>
  <si>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</si>
  <si>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</si>
  <si>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</si>
  <si>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</si>
  <si>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</si>
  <si>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</si>
  <si>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</si>
  <si>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</si>
  <si>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</si>
  <si>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</si>
  <si>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</si>
  <si>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</si>
  <si>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</si>
  <si>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</si>
  <si>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</si>
  <si>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</si>
  <si>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</si>
  <si>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</si>
  <si>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</si>
  <si>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</si>
  <si>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</si>
  <si>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</si>
  <si>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</si>
  <si>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</si>
  <si>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</si>
  <si>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</si>
  <si>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</si>
  <si>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</si>
  <si>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</si>
  <si>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</si>
  <si>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</si>
  <si>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</si>
  <si>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</si>
  <si>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</si>
  <si>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</si>
  <si>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</si>
  <si>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</si>
  <si>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</si>
  <si>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</si>
  <si>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</si>
  <si>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</si>
  <si>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</si>
  <si>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</si>
  <si>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</si>
  <si>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</si>
  <si>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</si>
  <si>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</si>
  <si>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</si>
  <si>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</si>
  <si>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</si>
  <si>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</si>
  <si>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</si>
  <si>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</si>
  <si>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</si>
  <si>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</si>
  <si>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</si>
  <si>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</si>
  <si>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</si>
  <si>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</si>
  <si>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</si>
  <si>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</si>
  <si>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</si>
  <si>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</si>
  <si>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</si>
  <si>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</si>
  <si>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</si>
  <si>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</si>
  <si>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</si>
  <si>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</si>
  <si>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</si>
  <si>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</si>
  <si>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</si>
  <si>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</si>
  <si>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</si>
  <si>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</si>
  <si>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</si>
  <si>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</si>
  <si>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</si>
  <si>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</si>
  <si>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</si>
  <si>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</si>
  <si>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</si>
  <si>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</si>
  <si>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</si>
  <si>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</si>
  <si>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</si>
  <si>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</si>
  <si>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</si>
  <si>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</si>
  <si>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</si>
  <si>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</si>
  <si>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</si>
  <si>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</si>
  <si>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</si>
  <si>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</si>
  <si>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</si>
  <si>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</si>
  <si>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</si>
  <si>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</si>
  <si>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</si>
  <si>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</si>
  <si>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</si>
  <si>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</si>
  <si>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</si>
  <si>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</si>
  <si>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</si>
  <si>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</si>
  <si>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</si>
  <si>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</si>
  <si>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</si>
  <si>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</si>
  <si>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</si>
  <si>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</si>
  <si>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</si>
  <si>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</si>
  <si>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</si>
  <si>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</si>
  <si>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</si>
  <si>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</si>
  <si>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</si>
  <si>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</si>
  <si>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</si>
  <si>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</si>
  <si>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</si>
  <si>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</si>
  <si>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</si>
  <si>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</si>
  <si>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</si>
  <si>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</si>
  <si>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</si>
  <si>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</si>
  <si>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</si>
  <si>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</si>
  <si>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</si>
  <si>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</si>
  <si>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</si>
  <si>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</si>
  <si>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</si>
  <si>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</si>
  <si>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</si>
  <si>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</si>
  <si>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</si>
  <si>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</si>
  <si>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</si>
  <si>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</si>
  <si>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</si>
  <si>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</si>
  <si>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</si>
  <si>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</si>
  <si>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</si>
  <si>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</si>
  <si>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</si>
  <si>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</si>
  <si>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</si>
  <si>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</si>
  <si>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</si>
  <si>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</si>
  <si>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</si>
  <si>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</si>
  <si>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</si>
  <si>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</si>
  <si>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</si>
  <si>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</si>
  <si>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</si>
  <si>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</si>
  <si>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</si>
  <si>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</si>
  <si>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</si>
  <si>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</si>
  <si>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</si>
  <si>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</si>
  <si>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</si>
  <si>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</si>
  <si>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</si>
  <si>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</si>
  <si>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</si>
  <si>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</si>
  <si>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</si>
  <si>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</si>
  <si>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</si>
  <si>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</si>
  <si>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</si>
  <si>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</si>
  <si>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</si>
  <si>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</si>
  <si>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</si>
  <si>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</si>
  <si>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</si>
  <si>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</si>
  <si>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</si>
  <si>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</si>
  <si>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</si>
  <si>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</si>
  <si>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</si>
  <si>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</si>
  <si>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</si>
  <si>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</si>
  <si>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</si>
  <si>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</si>
  <si>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</si>
  <si>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</si>
  <si>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</si>
  <si>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</si>
  <si>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</si>
  <si>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</si>
  <si>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</si>
  <si>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</si>
  <si>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</si>
  <si>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</si>
  <si>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</si>
  <si>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</si>
  <si>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</si>
  <si>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</si>
  <si>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</si>
  <si>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</si>
  <si>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</si>
  <si>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</si>
  <si>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</si>
  <si>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</si>
  <si>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</si>
  <si>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</si>
  <si>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</si>
  <si>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</si>
  <si>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</si>
  <si>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</si>
  <si>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</si>
  <si>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</si>
  <si>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</si>
  <si>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</si>
  <si>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</si>
  <si>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</si>
  <si>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</si>
  <si>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</si>
  <si>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</si>
  <si>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</si>
  <si>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</si>
  <si>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</si>
  <si>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</si>
  <si>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</si>
  <si>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</si>
  <si>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</si>
  <si>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</si>
  <si>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</si>
  <si>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</si>
  <si>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</si>
  <si>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</si>
  <si>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</si>
  <si>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</si>
  <si>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</si>
  <si>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</si>
  <si>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</si>
  <si>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</si>
  <si>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</si>
  <si>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</si>
  <si>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</si>
  <si>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</si>
  <si>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</si>
  <si>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</si>
  <si>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</si>
  <si>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</si>
  <si>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</si>
  <si>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</si>
  <si>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</si>
  <si>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</si>
  <si>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</si>
  <si>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</si>
  <si>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</si>
  <si>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</si>
  <si>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</si>
  <si>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</si>
  <si>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</si>
  <si>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</si>
  <si>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</si>
  <si>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</si>
  <si>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</si>
  <si>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</si>
  <si>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</si>
  <si>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</si>
  <si>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</si>
  <si>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</si>
  <si>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</si>
  <si>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</si>
  <si>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</si>
  <si>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</si>
  <si>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</si>
  <si>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</si>
  <si>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</si>
  <si>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</si>
  <si>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</si>
  <si>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</si>
  <si>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</si>
  <si>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</si>
  <si>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</si>
  <si>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</si>
  <si>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</si>
  <si>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</si>
  <si>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</si>
  <si>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</si>
  <si>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</si>
  <si>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</si>
  <si>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</si>
  <si>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</si>
  <si>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</si>
  <si>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</si>
  <si>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</si>
  <si>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</si>
  <si>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</si>
  <si>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</si>
  <si>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</si>
  <si>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</si>
  <si>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</si>
  <si>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</si>
  <si>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</si>
  <si>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</si>
  <si>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</si>
  <si>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</si>
  <si>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</si>
  <si>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</si>
  <si>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</si>
  <si>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</si>
  <si>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</si>
  <si>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</si>
  <si>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</si>
  <si>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</si>
  <si>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</si>
  <si>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</si>
  <si>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</si>
  <si>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</si>
  <si>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</si>
  <si>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</si>
  <si>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</si>
  <si>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</si>
  <si>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</si>
  <si>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</si>
  <si>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</si>
  <si>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</si>
  <si>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</si>
  <si>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</si>
  <si>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</si>
  <si>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</si>
  <si>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</si>
  <si>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</si>
  <si>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</si>
  <si>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</si>
  <si>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</si>
  <si>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</si>
  <si>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</si>
  <si>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</si>
  <si>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</si>
  <si>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</si>
  <si>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</si>
  <si>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</si>
  <si>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</si>
  <si>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</si>
  <si>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</si>
  <si>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</si>
  <si>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</si>
  <si>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</si>
  <si>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</si>
  <si>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</si>
  <si>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</si>
  <si>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</si>
  <si>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</si>
  <si>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</si>
  <si>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</si>
  <si>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</si>
  <si>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</si>
  <si>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</si>
  <si>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</si>
  <si>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</si>
  <si>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</si>
  <si>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</si>
  <si>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</si>
  <si>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</si>
  <si>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</si>
  <si>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</si>
  <si>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</si>
  <si>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</si>
  <si>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</si>
  <si>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</si>
  <si>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</si>
  <si>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</si>
  <si>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</si>
  <si>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</si>
  <si>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</si>
  <si>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</si>
  <si>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</si>
  <si>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</si>
  <si>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</si>
  <si>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</si>
  <si>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</si>
  <si>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</si>
  <si>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</si>
  <si>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</si>
  <si>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</si>
  <si>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</si>
  <si>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</si>
  <si>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</si>
  <si>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</si>
  <si>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</si>
  <si>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</si>
  <si>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</si>
  <si>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</si>
  <si>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</si>
  <si>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</si>
  <si>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</si>
  <si>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</si>
  <si>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</si>
  <si>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</si>
  <si>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</si>
  <si>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</si>
  <si>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</si>
  <si>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</si>
  <si>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</si>
  <si>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</si>
  <si>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</si>
  <si>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</si>
  <si>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</si>
  <si>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</si>
  <si>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</si>
  <si>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</si>
  <si>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</si>
  <si>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</si>
  <si>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</si>
  <si>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</si>
  <si>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</si>
  <si>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</si>
  <si>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</si>
  <si>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</si>
  <si>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</si>
  <si>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</si>
  <si>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</si>
  <si>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</si>
  <si>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</si>
  <si>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</si>
  <si>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</si>
  <si>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</si>
  <si>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</si>
  <si>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</si>
  <si>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</si>
  <si>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</si>
  <si>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</si>
  <si>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</si>
  <si>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</si>
  <si>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</si>
  <si>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</si>
  <si>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</si>
  <si>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</si>
  <si>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</si>
  <si>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</si>
  <si>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</si>
  <si>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</si>
  <si>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</si>
  <si>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</si>
  <si>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</si>
  <si>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</si>
  <si>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</si>
  <si>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</si>
  <si>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</si>
  <si>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</si>
  <si>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</si>
  <si>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</si>
  <si>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</si>
  <si>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</si>
  <si>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</si>
  <si>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</si>
  <si>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</si>
  <si>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</si>
  <si>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</si>
  <si>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</si>
  <si>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</si>
  <si>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</si>
  <si>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</si>
  <si>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</si>
  <si>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</si>
  <si>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</si>
  <si>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</si>
  <si>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</si>
  <si>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</si>
  <si>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</si>
  <si>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</si>
  <si>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</si>
  <si>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</si>
  <si>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</si>
  <si>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</si>
  <si>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</si>
  <si>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</si>
  <si>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</si>
  <si>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</si>
  <si>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</si>
  <si>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</si>
  <si>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</si>
  <si>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</si>
  <si>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</si>
  <si>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</si>
  <si>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</si>
  <si>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</si>
  <si>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</si>
  <si>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</si>
  <si>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</si>
  <si>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</si>
  <si>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</si>
  <si>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</si>
  <si>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</si>
  <si>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</si>
  <si>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</si>
  <si>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</si>
  <si>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</si>
  <si>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</si>
  <si>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</si>
  <si>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</si>
  <si>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</si>
  <si>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</si>
  <si>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</si>
  <si>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</si>
  <si>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</si>
  <si>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</si>
  <si>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</si>
  <si>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</si>
  <si>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</si>
  <si>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</si>
  <si>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</si>
  <si>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</si>
  <si>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</si>
  <si>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</si>
  <si>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</si>
  <si>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</si>
  <si>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</si>
  <si>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</si>
  <si>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</si>
  <si>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</si>
  <si>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</si>
  <si>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</si>
  <si>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</si>
  <si>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</si>
  <si>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</si>
  <si>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</si>
  <si>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</si>
  <si>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</si>
  <si>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</si>
  <si>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</si>
  <si>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</si>
  <si>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</si>
  <si>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</si>
  <si>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</si>
  <si>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</si>
  <si>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</si>
  <si>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</si>
  <si>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</si>
  <si>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</si>
  <si>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</si>
  <si>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</si>
  <si>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</si>
  <si>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</si>
  <si>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</si>
  <si>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</si>
  <si>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</si>
  <si>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</si>
  <si>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</si>
  <si>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</si>
  <si>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</si>
  <si>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</si>
  <si>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</si>
  <si>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</si>
  <si>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</si>
  <si>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</si>
  <si>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</si>
  <si>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</si>
  <si>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</si>
  <si>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</si>
  <si>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</si>
  <si>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</si>
  <si>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</si>
  <si>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</si>
  <si>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</si>
  <si>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</si>
  <si>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</si>
  <si>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</si>
  <si>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</si>
  <si>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</si>
  <si>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</si>
  <si>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</si>
  <si>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</si>
  <si>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</si>
  <si>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</si>
  <si>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</si>
  <si>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</si>
  <si>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</si>
  <si>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</si>
  <si>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</si>
  <si>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</si>
  <si>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</si>
  <si>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</si>
  <si>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</si>
  <si>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</si>
  <si>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</si>
  <si>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</si>
  <si>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</si>
  <si>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</si>
  <si>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</si>
  <si>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</si>
  <si>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</si>
  <si>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</si>
  <si>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</si>
  <si>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</si>
  <si>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</si>
  <si>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</si>
  <si>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</si>
  <si>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</si>
  <si>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</si>
  <si>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</si>
  <si>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</si>
  <si>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</si>
  <si>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</si>
  <si>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</si>
  <si>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</si>
  <si>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</si>
  <si>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</si>
  <si>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</si>
  <si>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</si>
  <si>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</si>
  <si>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</si>
  <si>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</si>
  <si>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</si>
  <si>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</si>
  <si>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</si>
  <si>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</si>
  <si>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</si>
  <si>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</si>
  <si>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</si>
  <si>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</si>
  <si>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</si>
  <si>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</si>
  <si>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</si>
  <si>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</si>
  <si>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</si>
  <si>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</si>
  <si>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</si>
  <si>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</si>
  <si>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</si>
  <si>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</si>
  <si>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</si>
  <si>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</si>
  <si>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</si>
  <si>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</si>
  <si>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</si>
  <si>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</si>
  <si>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</si>
  <si>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</si>
  <si>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</si>
  <si>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</si>
  <si>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</si>
  <si>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</si>
  <si>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</si>
  <si>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</si>
  <si>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</si>
  <si>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</si>
  <si>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</si>
  <si>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</si>
  <si>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</si>
  <si>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</si>
  <si>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</si>
  <si>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</si>
  <si>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</si>
  <si>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</si>
  <si>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</si>
  <si>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</si>
  <si>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</si>
  <si>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</si>
  <si>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</si>
  <si>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</si>
  <si>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</si>
  <si>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</si>
  <si>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</si>
  <si>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</si>
  <si>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</si>
  <si>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</si>
  <si>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</si>
  <si>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</si>
  <si>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</si>
  <si>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</si>
  <si>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</si>
  <si>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</si>
  <si>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</si>
  <si>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</si>
  <si>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</si>
  <si>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</si>
  <si>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</si>
  <si>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</si>
  <si>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</si>
  <si>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</si>
  <si>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</si>
  <si>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</si>
  <si>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</si>
  <si>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</si>
  <si>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</si>
  <si>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</si>
  <si>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</si>
  <si>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</si>
  <si>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</si>
  <si>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</si>
  <si>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</si>
  <si>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</si>
  <si>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</si>
  <si>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</si>
  <si>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</si>
  <si>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</si>
  <si>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</si>
  <si>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</si>
  <si>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</si>
  <si>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</si>
  <si>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</si>
  <si>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</si>
  <si>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</si>
  <si>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</si>
  <si>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</si>
  <si>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</si>
  <si>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</si>
  <si>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</si>
  <si>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</si>
  <si>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</si>
  <si>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</si>
  <si>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</si>
  <si>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</si>
  <si>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</si>
  <si>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</si>
  <si>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</si>
  <si>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</si>
  <si>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</si>
  <si>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</si>
  <si>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</si>
  <si>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</si>
  <si>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</si>
  <si>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</si>
  <si>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</si>
  <si>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</si>
  <si>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</si>
  <si>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</si>
  <si>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</si>
  <si>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</si>
  <si>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</si>
  <si>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</si>
  <si>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</si>
  <si>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</si>
  <si>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</si>
  <si>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</si>
  <si>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</si>
  <si>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</si>
  <si>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</si>
  <si>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</si>
  <si>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</si>
  <si>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</si>
  <si>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</si>
  <si>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</si>
  <si>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</si>
  <si>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</si>
  <si>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</si>
  <si>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</si>
  <si>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</si>
  <si>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</si>
  <si>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</si>
  <si>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</si>
  <si>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</si>
  <si>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</si>
  <si>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</si>
  <si>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</si>
  <si>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</si>
  <si>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</si>
  <si>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</si>
  <si>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</si>
  <si>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</si>
  <si>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</si>
  <si>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</si>
  <si>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</si>
  <si>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</si>
  <si>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</si>
  <si>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</si>
  <si>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</si>
  <si>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</si>
  <si>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</si>
  <si>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</si>
  <si>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</si>
  <si>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</si>
  <si>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</si>
  <si>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</si>
  <si>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</si>
  <si>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</si>
  <si>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</si>
  <si>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</si>
  <si>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</si>
  <si>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</si>
  <si>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</si>
  <si>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</si>
  <si>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</si>
  <si>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</si>
  <si>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</si>
  <si>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</si>
  <si>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</si>
  <si>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</si>
  <si>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</si>
  <si>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</si>
  <si>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</si>
  <si>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</si>
  <si>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</si>
  <si>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</si>
  <si>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</si>
  <si>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</si>
  <si>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</si>
  <si>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</si>
  <si>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</si>
  <si>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</si>
  <si>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</si>
  <si>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</si>
  <si>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</si>
  <si>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</si>
  <si>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</si>
  <si>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</si>
  <si>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</si>
  <si>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</si>
  <si>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</si>
  <si>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</si>
  <si>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</si>
  <si>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</si>
  <si>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</si>
  <si>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</si>
  <si>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</si>
  <si>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</si>
  <si>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</si>
  <si>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</si>
  <si>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</si>
  <si>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</si>
  <si>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</si>
  <si>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</si>
  <si>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</si>
  <si>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</si>
  <si>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</si>
  <si>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</si>
  <si>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</si>
  <si>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</si>
  <si>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</si>
  <si>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</si>
  <si>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</si>
  <si>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</si>
  <si>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</si>
  <si>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</si>
  <si>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</si>
  <si>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</si>
  <si>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</si>
  <si>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</si>
  <si>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</si>
  <si>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</si>
  <si>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</si>
  <si>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</si>
  <si>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</si>
  <si>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</si>
  <si>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</si>
  <si>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</si>
  <si>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</si>
  <si>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</si>
  <si>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</si>
  <si>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</si>
  <si>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</si>
  <si>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</si>
  <si>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</si>
  <si>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</si>
  <si>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</si>
  <si>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</si>
  <si>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</si>
  <si>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</si>
  <si>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</si>
  <si>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</si>
  <si>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</si>
  <si>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</si>
  <si>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</si>
  <si>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</si>
  <si>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</si>
  <si>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</si>
  <si>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</si>
  <si>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</si>
  <si>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</si>
  <si>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</si>
  <si>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</si>
  <si>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</si>
  <si>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</si>
  <si>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</si>
  <si>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</si>
  <si>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</si>
  <si>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</si>
  <si>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</si>
  <si>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</si>
  <si>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</si>
  <si>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</si>
  <si>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</si>
  <si>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</si>
  <si>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</si>
  <si>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</si>
  <si>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</si>
  <si>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</si>
  <si>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</si>
  <si>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</si>
  <si>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</si>
  <si>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</si>
  <si>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</si>
  <si>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</si>
  <si>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</si>
  <si>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</si>
  <si>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</si>
  <si>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</si>
  <si>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</si>
  <si>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</si>
  <si>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</si>
  <si>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</si>
  <si>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</si>
  <si>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</si>
  <si>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</si>
  <si>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</si>
  <si>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</si>
  <si>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</si>
  <si>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</si>
  <si>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</si>
  <si>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</si>
  <si>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</si>
  <si>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</si>
  <si>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</si>
  <si>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</si>
  <si>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</si>
  <si>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</si>
  <si>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</si>
  <si>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</si>
  <si>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</si>
  <si>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</si>
  <si>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</si>
  <si>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</si>
  <si>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</si>
  <si>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</si>
  <si>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</si>
  <si>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</si>
  <si>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</si>
  <si>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</si>
  <si>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</si>
  <si>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</si>
  <si>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</si>
  <si>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</si>
  <si>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</si>
  <si>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</si>
  <si>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</si>
  <si>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</si>
  <si>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</si>
  <si>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</si>
  <si>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</si>
  <si>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</si>
  <si>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</si>
  <si>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</si>
  <si>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</si>
  <si>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</si>
  <si>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</si>
  <si>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</si>
  <si>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</si>
  <si>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</si>
  <si>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</si>
  <si>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</si>
  <si>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</si>
  <si>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</si>
  <si>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</si>
  <si>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</si>
  <si>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</si>
  <si>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</si>
  <si>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</si>
  <si>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</si>
  <si>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</si>
  <si>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</si>
  <si>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</si>
  <si>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</si>
  <si>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</si>
  <si>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</si>
  <si>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</si>
  <si>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</si>
  <si>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</si>
  <si>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</si>
  <si>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</si>
  <si>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</si>
  <si>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</si>
  <si>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</si>
  <si>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</si>
  <si>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</si>
  <si>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</si>
  <si>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</si>
  <si>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</si>
  <si>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</si>
  <si>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</si>
  <si>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</si>
  <si>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</si>
  <si>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</si>
  <si>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</si>
  <si>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</si>
  <si>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</si>
  <si>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</si>
  <si>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</si>
  <si>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</si>
  <si>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</si>
  <si>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</si>
  <si>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</si>
  <si>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</si>
  <si>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</si>
  <si>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</si>
  <si>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</si>
  <si>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</si>
  <si>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</si>
  <si>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</si>
  <si>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</si>
  <si>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</si>
  <si>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</si>
  <si>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</si>
  <si>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</si>
  <si>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</si>
  <si>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</si>
  <si>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</si>
  <si>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</si>
  <si>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</si>
  <si>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</si>
  <si>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</si>
  <si>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</si>
  <si>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</si>
  <si>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</si>
  <si>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</si>
  <si>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</si>
  <si>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</si>
  <si>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</si>
  <si>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</si>
  <si>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</si>
  <si>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</si>
  <si>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</si>
  <si>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</si>
  <si>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</si>
  <si>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</si>
  <si>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</si>
  <si>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</si>
  <si>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</si>
  <si>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</si>
  <si>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</si>
  <si>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</si>
  <si>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</si>
  <si>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</si>
  <si>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</si>
  <si>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</si>
  <si>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</si>
  <si>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</si>
  <si>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</si>
  <si>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</si>
  <si>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</si>
  <si>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</si>
  <si>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</si>
  <si>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</si>
  <si>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</si>
  <si>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</si>
  <si>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</si>
  <si>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</si>
  <si>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</si>
  <si>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</si>
  <si>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</si>
  <si>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</si>
  <si>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</si>
  <si>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</si>
  <si>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</si>
  <si>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</si>
  <si>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</si>
  <si>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</si>
  <si>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</si>
  <si>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</si>
  <si>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</si>
  <si>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</si>
  <si>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</si>
  <si>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</si>
  <si>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</si>
  <si>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</si>
  <si>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</si>
  <si>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</si>
  <si>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</si>
  <si>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</si>
  <si>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</si>
  <si>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</si>
  <si>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</si>
  <si>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</si>
  <si>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</si>
  <si>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</si>
  <si>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</si>
  <si>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</si>
  <si>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</si>
  <si>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</si>
  <si>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</si>
  <si>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</si>
  <si>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</si>
  <si>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</si>
  <si>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</si>
  <si>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</si>
  <si>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</si>
  <si>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</si>
  <si>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</si>
  <si>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</si>
  <si>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</si>
  <si>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</si>
  <si>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</si>
  <si>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</si>
  <si>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</si>
  <si>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</si>
  <si>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</si>
  <si>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</si>
  <si>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</si>
  <si>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</si>
  <si>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</si>
  <si>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</si>
  <si>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</si>
  <si>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</si>
  <si>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</si>
  <si>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</si>
  <si>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</si>
  <si>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</si>
  <si>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</si>
  <si>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</si>
  <si>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</si>
  <si>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</si>
  <si>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</si>
  <si>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</si>
  <si>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</si>
  <si>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</si>
  <si>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</si>
  <si>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</si>
  <si>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</si>
  <si>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</si>
  <si>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</si>
  <si>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</si>
  <si>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</si>
  <si>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</si>
  <si>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</si>
  <si>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</si>
  <si>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</si>
  <si>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</si>
  <si>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</si>
  <si>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</si>
  <si>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</si>
  <si>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</si>
  <si>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</si>
  <si>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</si>
  <si>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</si>
  <si>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</si>
  <si>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</si>
  <si>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</si>
  <si>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</si>
  <si>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</si>
  <si>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</si>
  <si>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</si>
  <si>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</si>
  <si>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</si>
  <si>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</si>
  <si>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</si>
  <si>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</si>
  <si>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</si>
  <si>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</si>
  <si>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</si>
  <si>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</si>
  <si>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</si>
  <si>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</si>
  <si>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</si>
  <si>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</si>
  <si>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</si>
  <si>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</si>
  <si>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</si>
  <si>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</si>
  <si>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</si>
  <si>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</si>
  <si>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</si>
  <si>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</si>
  <si>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</si>
  <si>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</si>
  <si>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</si>
  <si>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</si>
  <si>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</si>
  <si>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</si>
  <si>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</si>
  <si>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</si>
  <si>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</si>
  <si>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</si>
  <si>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</si>
  <si>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</si>
  <si>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</si>
  <si>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</si>
  <si>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</si>
  <si>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</si>
  <si>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</si>
  <si>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</si>
  <si>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</si>
  <si>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</si>
  <si>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</si>
  <si>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</si>
  <si>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</si>
  <si>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</si>
  <si>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</si>
  <si>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</si>
  <si>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</si>
  <si>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</si>
  <si>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</si>
  <si>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</si>
  <si>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</si>
  <si>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</si>
  <si>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</si>
  <si>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</si>
  <si>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</si>
  <si>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</si>
  <si>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</si>
  <si>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</si>
  <si>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</si>
  <si>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</si>
  <si>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</si>
  <si>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</si>
  <si>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</si>
  <si>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</si>
  <si>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</si>
  <si>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</si>
  <si>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</si>
  <si>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</si>
  <si>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</si>
  <si>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</si>
  <si>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</si>
  <si>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</si>
  <si>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</si>
  <si>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</si>
  <si>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</si>
  <si>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</si>
  <si>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</si>
  <si>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</si>
  <si>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</si>
  <si>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</si>
  <si>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</si>
  <si>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</si>
  <si>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</si>
  <si>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</si>
  <si>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</si>
  <si>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</si>
  <si>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</si>
  <si>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</si>
  <si>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</si>
  <si>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</si>
  <si>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</si>
  <si>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</si>
  <si>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</si>
  <si>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</si>
  <si>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</si>
  <si>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</si>
  <si>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</si>
  <si>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</si>
  <si>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</si>
  <si>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</si>
  <si>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</si>
  <si>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</si>
  <si>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</si>
  <si>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</si>
  <si>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</si>
  <si>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</si>
  <si>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</si>
  <si>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</si>
  <si>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</si>
  <si>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</si>
  <si>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</si>
  <si>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</si>
  <si>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</si>
  <si>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</si>
  <si>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</si>
  <si>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</si>
  <si>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</si>
  <si>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</si>
  <si>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</si>
  <si>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</si>
  <si>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</si>
  <si>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</si>
  <si>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</si>
  <si>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</si>
  <si>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</si>
  <si>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</si>
  <si>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</si>
  <si>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</si>
  <si>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</si>
  <si>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</si>
  <si>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</si>
  <si>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</si>
  <si>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</si>
  <si>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</si>
  <si>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</si>
  <si>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</si>
  <si>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</si>
  <si>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</si>
  <si>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</si>
  <si>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</si>
  <si>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</si>
  <si>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</si>
  <si>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</si>
  <si>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</si>
  <si>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</si>
  <si>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</si>
  <si>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</si>
  <si>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</si>
  <si>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</si>
  <si>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</si>
  <si>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</si>
  <si>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</si>
  <si>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</si>
  <si>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</si>
  <si>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</si>
  <si>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</si>
  <si>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</si>
  <si>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</si>
  <si>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</si>
  <si>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</si>
  <si>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</si>
  <si>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</si>
  <si>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</si>
  <si>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</si>
  <si>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</si>
  <si>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</si>
  <si>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</si>
  <si>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</si>
  <si>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</si>
  <si>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</si>
  <si>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</si>
  <si>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</si>
  <si>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</si>
  <si>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</si>
  <si>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</si>
  <si>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</si>
  <si>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</si>
  <si>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</si>
  <si>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</si>
  <si>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</si>
  <si>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</si>
  <si>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</si>
  <si>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</si>
  <si>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</si>
  <si>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</si>
  <si>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</si>
  <si>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</si>
  <si>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</si>
  <si>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</si>
  <si>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</si>
  <si>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</si>
  <si>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</si>
  <si>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</si>
  <si>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</si>
  <si>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</si>
  <si>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</si>
  <si>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</si>
  <si>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</si>
  <si>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</si>
  <si>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</si>
  <si>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</si>
  <si>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</si>
  <si>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</si>
  <si>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</si>
  <si>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</si>
  <si>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</si>
  <si>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</si>
  <si>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</si>
  <si>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</si>
  <si>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</si>
  <si>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</si>
  <si>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</si>
  <si>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</si>
  <si>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</si>
  <si>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</si>
  <si>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</si>
  <si>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</si>
  <si>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</si>
  <si>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</si>
  <si>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</si>
  <si>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</si>
  <si>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</si>
  <si>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</si>
  <si>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</si>
  <si>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</si>
  <si>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</si>
  <si>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</si>
  <si>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</si>
  <si>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</si>
  <si>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</si>
  <si>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</si>
  <si>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</si>
  <si>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</si>
  <si>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</si>
  <si>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</si>
  <si>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</si>
  <si>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</si>
  <si>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</si>
  <si>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</si>
  <si>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</si>
  <si>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</si>
  <si>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</si>
  <si>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</si>
  <si>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</si>
  <si>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</si>
  <si>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</si>
  <si>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</si>
  <si>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</si>
  <si>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</si>
  <si>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</si>
  <si>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</si>
  <si>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</si>
  <si>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</si>
  <si>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</si>
  <si>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</si>
  <si>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</si>
  <si>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</si>
  <si>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</si>
  <si>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</si>
  <si>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</si>
  <si>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</si>
  <si>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</si>
  <si>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</si>
  <si>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</si>
  <si>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</si>
  <si>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</si>
  <si>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</si>
  <si>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</si>
  <si>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</si>
  <si>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</si>
  <si>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</si>
  <si>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</si>
  <si>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</si>
  <si>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</si>
  <si>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</si>
  <si>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</si>
  <si>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</si>
  <si>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</si>
  <si>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</si>
  <si>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</si>
  <si>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</si>
  <si>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</si>
  <si>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</si>
  <si>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</si>
  <si>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</si>
  <si>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</si>
  <si>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</si>
  <si>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</si>
  <si>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</si>
  <si>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</si>
  <si>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</si>
  <si>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</si>
  <si>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</si>
  <si>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</si>
  <si>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</si>
  <si>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</si>
  <si>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</si>
  <si>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</si>
  <si>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</si>
  <si>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</si>
  <si>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</si>
  <si>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</si>
  <si>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</si>
  <si>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</si>
  <si>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</si>
  <si>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</si>
  <si>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</si>
  <si>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</si>
  <si>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</si>
  <si>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</si>
  <si>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</si>
  <si>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</si>
  <si>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</si>
  <si>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</si>
  <si>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</si>
  <si>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</si>
  <si>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</si>
  <si>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</si>
  <si>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</si>
  <si>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</si>
  <si>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</si>
  <si>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</si>
  <si>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</si>
  <si>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</si>
  <si>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</si>
  <si>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</si>
  <si>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</si>
  <si>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</si>
  <si>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</si>
  <si>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</si>
  <si>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</si>
  <si>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</si>
  <si>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</si>
  <si>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</si>
  <si>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</si>
  <si>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</si>
  <si>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</si>
  <si>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</si>
  <si>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</si>
  <si>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</si>
  <si>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</si>
  <si>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</si>
  <si>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</si>
  <si>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</si>
  <si>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</si>
  <si>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</si>
  <si>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</si>
  <si>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</si>
  <si>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</si>
  <si>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</si>
  <si>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</si>
  <si>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</si>
  <si>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</si>
  <si>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</si>
  <si>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</si>
  <si>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</si>
  <si>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</si>
  <si>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</si>
  <si>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</si>
  <si>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</si>
  <si>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</si>
  <si>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</si>
  <si>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</si>
  <si>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</si>
  <si>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</si>
  <si>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</si>
  <si>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</si>
  <si>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</si>
  <si>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</si>
  <si>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</si>
  <si>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</si>
  <si>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</si>
  <si>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</si>
  <si>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</si>
  <si>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</si>
  <si>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</si>
  <si>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</si>
  <si>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</si>
  <si>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</si>
  <si>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</si>
  <si>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</si>
  <si>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</si>
  <si>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</si>
  <si>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</si>
  <si>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</si>
  <si>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</si>
  <si>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</si>
  <si>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</si>
  <si>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</si>
  <si>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</si>
  <si>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</si>
  <si>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</si>
  <si>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</si>
  <si>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</si>
  <si>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</si>
  <si>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</si>
  <si>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</si>
  <si>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</si>
  <si>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</si>
  <si>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</si>
  <si>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</si>
  <si>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</si>
  <si>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</si>
  <si>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</si>
  <si>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</si>
  <si>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</si>
  <si>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</si>
  <si>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</si>
  <si>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</si>
  <si>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</si>
  <si>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</si>
  <si>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</si>
  <si>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</si>
  <si>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</si>
  <si>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</si>
  <si>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</si>
  <si>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</si>
  <si>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</si>
  <si>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</si>
  <si>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</si>
  <si>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</si>
  <si>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</si>
  <si>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</si>
  <si>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</si>
  <si>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</si>
  <si>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</si>
  <si>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</si>
  <si>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</si>
  <si>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</si>
  <si>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</si>
  <si>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</si>
  <si>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</si>
  <si>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</si>
  <si>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</si>
  <si>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</si>
  <si>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</si>
  <si>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</si>
  <si>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</si>
  <si>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</si>
  <si>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</si>
  <si>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</si>
  <si>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</si>
  <si>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</si>
  <si>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</si>
  <si>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</si>
  <si>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</si>
  <si>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</si>
  <si>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</si>
  <si>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</si>
  <si>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</si>
  <si>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</si>
  <si>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</si>
  <si>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</si>
  <si>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</si>
  <si>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</si>
  <si>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</si>
  <si>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</si>
  <si>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</si>
  <si>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</si>
  <si>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</si>
  <si>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</si>
  <si>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</si>
  <si>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</si>
  <si>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</si>
  <si>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</si>
  <si>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</si>
  <si>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</si>
  <si>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</si>
  <si>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</si>
  <si>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</si>
  <si>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</si>
  <si>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</si>
  <si>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</si>
  <si>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</si>
  <si>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</si>
  <si>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</si>
  <si>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</si>
  <si>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</si>
  <si>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</si>
  <si>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</si>
  <si>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</si>
  <si>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</si>
  <si>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</si>
  <si>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</si>
  <si>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</si>
  <si>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</si>
  <si>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</si>
  <si>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</si>
  <si>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</si>
  <si>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</si>
  <si>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</si>
  <si>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</si>
  <si>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</si>
  <si>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</si>
  <si>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</si>
  <si>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</si>
  <si>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</si>
  <si>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</si>
  <si>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</si>
  <si>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</si>
  <si>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</si>
  <si>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</si>
  <si>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</si>
  <si>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</si>
  <si>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</si>
  <si>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</si>
  <si>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</si>
  <si>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</si>
  <si>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</si>
  <si>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</si>
  <si>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</si>
  <si>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</si>
  <si>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</si>
  <si>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</si>
  <si>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</si>
  <si>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</si>
  <si>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</si>
  <si>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</si>
  <si>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</si>
  <si>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</si>
  <si>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</si>
  <si>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</si>
  <si>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</si>
  <si>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</si>
  <si>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</si>
  <si>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</si>
  <si>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</si>
  <si>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</si>
  <si>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</si>
  <si>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</si>
  <si>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</si>
  <si>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</si>
  <si>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</si>
  <si>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</si>
  <si>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</si>
  <si>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</si>
  <si>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</si>
  <si>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</si>
  <si>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</si>
  <si>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</si>
  <si>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</si>
  <si>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</si>
  <si>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</si>
  <si>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</si>
  <si>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</si>
  <si>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</si>
  <si>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</si>
  <si>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</si>
  <si>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</si>
  <si>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</si>
  <si>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</si>
  <si>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</si>
  <si>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</si>
  <si>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</si>
  <si>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</si>
  <si>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</si>
  <si>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</si>
  <si>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</si>
  <si>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</si>
  <si>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</si>
  <si>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</si>
  <si>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</si>
  <si>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</si>
  <si>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</si>
  <si>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</si>
  <si>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</si>
  <si>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</si>
  <si>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</si>
  <si>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</si>
  <si>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</si>
  <si>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</si>
  <si>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</si>
  <si>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</si>
  <si>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</si>
  <si>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</si>
  <si>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</si>
  <si>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</si>
  <si>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</si>
  <si>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</si>
  <si>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</si>
  <si>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</si>
  <si>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</si>
  <si>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</si>
  <si>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</si>
  <si>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</si>
  <si>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</si>
  <si>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</si>
  <si>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</si>
  <si>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</si>
  <si>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</si>
  <si>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</si>
  <si>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</si>
  <si>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</si>
  <si>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</si>
  <si>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</si>
  <si>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</si>
  <si>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</si>
  <si>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</si>
  <si>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</si>
  <si>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</si>
  <si>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</si>
  <si>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</si>
  <si>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</si>
  <si>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</si>
  <si>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</si>
  <si>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</si>
  <si>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</si>
  <si>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</si>
  <si>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</si>
  <si>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</si>
  <si>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</si>
  <si>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</si>
  <si>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</si>
  <si>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</si>
  <si>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</si>
  <si>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</si>
  <si>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</si>
  <si>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</si>
  <si>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</si>
  <si>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</si>
  <si>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</si>
  <si>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</si>
  <si>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</si>
  <si>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</si>
  <si>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</si>
  <si>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</si>
  <si>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</si>
  <si>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</si>
  <si>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</si>
  <si>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</si>
  <si>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</si>
  <si>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</si>
  <si>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</si>
  <si>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</si>
  <si>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</si>
  <si>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</si>
  <si>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</si>
  <si>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</si>
  <si>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</si>
  <si>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</si>
  <si>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</si>
  <si>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</si>
  <si>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</si>
  <si>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</si>
  <si>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</si>
  <si>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</si>
  <si>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</si>
  <si>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</si>
  <si>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</si>
  <si>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</si>
  <si>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</si>
  <si>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</si>
  <si>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</si>
  <si>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</si>
  <si>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</si>
  <si>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</si>
  <si>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</si>
  <si>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</si>
  <si>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</si>
  <si>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</si>
  <si>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</si>
  <si>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</si>
  <si>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</si>
  <si>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</si>
  <si>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</si>
  <si>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</si>
  <si>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</si>
  <si>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</si>
  <si>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</si>
  <si>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</si>
  <si>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</si>
  <si>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</si>
  <si>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</si>
  <si>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</si>
  <si>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</si>
  <si>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</si>
  <si>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</si>
  <si>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</si>
  <si>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</si>
  <si>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</si>
  <si>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</si>
  <si>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</si>
  <si>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</si>
  <si>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</si>
  <si>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</si>
  <si>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</si>
  <si>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</si>
  <si>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</si>
  <si>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</si>
  <si>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</si>
  <si>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</si>
  <si>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</si>
  <si>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</si>
  <si>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</si>
  <si>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</si>
  <si>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</si>
  <si>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</si>
  <si>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</si>
  <si>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</si>
  <si>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</si>
  <si>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</si>
  <si>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</si>
  <si>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</si>
  <si>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</si>
  <si>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</si>
  <si>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</si>
  <si>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</si>
  <si>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</si>
  <si>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</si>
  <si>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</si>
  <si>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</si>
  <si>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</si>
  <si>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</si>
  <si>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</si>
  <si>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</si>
  <si>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</si>
  <si>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</si>
  <si>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</si>
  <si>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</si>
  <si>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</si>
  <si>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</si>
  <si>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</si>
  <si>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</si>
  <si>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</si>
  <si>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</si>
  <si>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</si>
  <si>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</si>
  <si>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</si>
  <si>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</si>
  <si>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</si>
  <si>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</si>
  <si>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</si>
  <si>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</si>
  <si>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</si>
  <si>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</si>
  <si>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</si>
  <si>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</si>
  <si>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</si>
  <si>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</si>
  <si>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</si>
  <si>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</si>
  <si>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</si>
  <si>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</si>
  <si>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</si>
  <si>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</si>
  <si>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</si>
  <si>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</si>
  <si>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</si>
  <si>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</si>
  <si>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</si>
  <si>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</si>
  <si>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</si>
  <si>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</si>
  <si>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</si>
  <si>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</si>
  <si>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</si>
  <si>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</si>
  <si>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</si>
  <si>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</si>
  <si>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</si>
  <si>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</si>
  <si>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</si>
  <si>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</si>
  <si>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</si>
  <si>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</si>
  <si>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</si>
  <si>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</si>
  <si>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</si>
  <si>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</si>
  <si>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</si>
  <si>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</si>
  <si>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</si>
  <si>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</si>
  <si>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</si>
  <si>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</si>
  <si>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</si>
  <si>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</si>
  <si>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</si>
  <si>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</si>
  <si>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</si>
  <si>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</si>
  <si>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</si>
  <si>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</si>
  <si>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</si>
  <si>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</si>
  <si>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</si>
  <si>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</si>
  <si>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</si>
  <si>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</si>
  <si>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</si>
  <si>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</si>
  <si>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</si>
  <si>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</si>
  <si>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</si>
  <si>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</si>
  <si>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</si>
  <si>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</si>
  <si>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</si>
  <si>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</si>
  <si>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</si>
  <si>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</si>
  <si>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</si>
  <si>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</si>
  <si>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</si>
  <si>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</si>
  <si>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</si>
  <si>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</si>
  <si>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</si>
  <si>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</si>
  <si>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</si>
  <si>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</si>
  <si>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</si>
  <si>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</si>
  <si>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</si>
  <si>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</si>
  <si>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</si>
  <si>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</si>
  <si>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</si>
  <si>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</si>
  <si>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</si>
  <si>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</si>
  <si>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</si>
  <si>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</si>
  <si>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</si>
  <si>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</si>
  <si>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</si>
  <si>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</si>
  <si>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</si>
  <si>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</si>
  <si>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</si>
  <si>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</si>
  <si>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</si>
  <si>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</si>
  <si>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</si>
  <si>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</si>
  <si>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</si>
  <si>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</si>
  <si>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</si>
  <si>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</si>
  <si>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</si>
  <si>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</si>
  <si>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</si>
  <si>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</si>
  <si>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</si>
  <si>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</si>
  <si>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</si>
  <si>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</si>
  <si>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</si>
  <si>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</si>
  <si>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</si>
  <si>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</si>
  <si>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</si>
  <si>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</si>
  <si>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</si>
  <si>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</si>
  <si>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</si>
  <si>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</si>
  <si>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</si>
  <si>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</si>
  <si>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</si>
  <si>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</si>
  <si>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</si>
  <si>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</si>
  <si>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</si>
  <si>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</si>
  <si>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</si>
  <si>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</si>
  <si>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</si>
  <si>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</si>
  <si>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</si>
  <si>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</si>
  <si>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</si>
  <si>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</si>
  <si>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</si>
  <si>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</si>
  <si>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</si>
  <si>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</si>
  <si>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</si>
  <si>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</si>
  <si>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</si>
  <si>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</si>
  <si>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</si>
  <si>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</si>
  <si>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</si>
  <si>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</si>
  <si>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</si>
  <si>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</si>
  <si>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</si>
  <si>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</si>
  <si>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</si>
  <si>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</si>
  <si>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</si>
  <si>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</si>
  <si>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</si>
  <si>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</si>
  <si>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</si>
  <si>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</si>
  <si>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</si>
  <si>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</si>
  <si>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</si>
  <si>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</si>
  <si>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</si>
  <si>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</si>
  <si>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</si>
  <si>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</si>
  <si>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</si>
  <si>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</si>
  <si>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</si>
  <si>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</si>
  <si>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</si>
  <si>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</si>
  <si>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</si>
  <si>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</si>
  <si>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</si>
  <si>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</si>
  <si>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</si>
  <si>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</si>
  <si>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</si>
  <si>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</si>
  <si>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</si>
  <si>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</si>
  <si>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</si>
  <si>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</si>
  <si>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</si>
  <si>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</si>
  <si>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</si>
  <si>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</si>
  <si>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</si>
  <si>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</si>
  <si>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</si>
  <si>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</si>
  <si>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</si>
  <si>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</si>
  <si>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</si>
  <si>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</si>
  <si>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</si>
  <si>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</si>
  <si>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</si>
  <si>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</si>
  <si>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</si>
  <si>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</si>
  <si>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</si>
  <si>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</si>
  <si>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</si>
  <si>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</si>
  <si>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</si>
  <si>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</si>
  <si>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</si>
  <si>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</si>
  <si>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</si>
  <si>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</si>
  <si>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</si>
  <si>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</si>
  <si>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</si>
  <si>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</si>
  <si>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</si>
  <si>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</si>
  <si>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</si>
  <si>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</si>
  <si>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</si>
  <si>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</si>
  <si>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</si>
  <si>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</si>
  <si>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</si>
  <si>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</si>
  <si>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</si>
  <si>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</si>
  <si>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</si>
  <si>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</si>
  <si>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</si>
  <si>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</si>
  <si>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</si>
  <si>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</si>
  <si>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</si>
  <si>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</si>
  <si>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</si>
  <si>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</si>
  <si>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</si>
  <si>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</si>
  <si>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</si>
  <si>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</si>
  <si>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</si>
  <si>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</si>
  <si>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</si>
  <si>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</si>
  <si>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</si>
  <si>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</si>
  <si>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</si>
  <si>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</si>
  <si>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</si>
  <si>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</si>
  <si>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</si>
  <si>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</si>
  <si>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</si>
  <si>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</si>
  <si>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</si>
  <si>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</si>
  <si>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</si>
  <si>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</si>
  <si>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</si>
  <si>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</si>
  <si>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</si>
  <si>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</si>
  <si>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</si>
  <si>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</si>
  <si>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</si>
  <si>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</si>
  <si>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</si>
  <si>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</si>
  <si>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</si>
  <si>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</si>
  <si>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</si>
  <si>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</si>
  <si>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</si>
  <si>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</si>
  <si>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</si>
  <si>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</si>
  <si>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</si>
  <si>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</si>
  <si>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</si>
  <si>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</si>
  <si>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</si>
  <si>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</si>
  <si>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</si>
  <si>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</si>
  <si>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</si>
  <si>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</si>
  <si>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</si>
  <si>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</si>
  <si>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</si>
  <si>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</si>
  <si>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</si>
  <si>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</si>
  <si>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</si>
  <si>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</si>
  <si>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</si>
  <si>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</si>
  <si>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</si>
  <si>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</si>
  <si>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</si>
  <si>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</si>
  <si>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</si>
  <si>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</si>
  <si>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</si>
  <si>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</si>
  <si>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</si>
  <si>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</si>
  <si>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</si>
  <si>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</si>
  <si>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</si>
  <si>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</si>
  <si>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</si>
  <si>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</si>
  <si>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</si>
  <si>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</si>
  <si>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</si>
  <si>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</si>
  <si>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</si>
  <si>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</si>
  <si>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</si>
  <si>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</si>
  <si>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</si>
  <si>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</si>
  <si>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</si>
  <si>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</si>
  <si>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</si>
  <si>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</si>
  <si>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</si>
  <si>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</si>
  <si>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</si>
  <si>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</si>
  <si>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</si>
  <si>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</si>
  <si>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</si>
  <si>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</si>
  <si>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</si>
  <si>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</si>
  <si>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</si>
  <si>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</si>
  <si>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</si>
  <si>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</si>
  <si>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</si>
  <si>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</si>
  <si>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</si>
  <si>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</si>
  <si>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</si>
  <si>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</si>
  <si>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</si>
  <si>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</si>
  <si>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</si>
  <si>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</si>
  <si>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</si>
  <si>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</si>
  <si>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</si>
  <si>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</si>
  <si>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</si>
  <si>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</si>
  <si>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</si>
  <si>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</si>
  <si>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</si>
  <si>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</si>
  <si>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</si>
  <si>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</si>
  <si>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</si>
  <si>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</si>
  <si>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</si>
  <si>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</si>
  <si>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</si>
  <si>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</si>
  <si>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</si>
  <si>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</si>
  <si>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</si>
  <si>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</si>
  <si>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</si>
  <si>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</si>
  <si>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</si>
  <si>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</si>
  <si>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</si>
  <si>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</si>
  <si>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</si>
  <si>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</si>
  <si>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</si>
  <si>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</si>
  <si>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</si>
  <si>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</si>
  <si>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</si>
  <si>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</si>
  <si>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</si>
  <si>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</si>
  <si>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</si>
  <si>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</si>
  <si>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</si>
  <si>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</si>
  <si>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</si>
  <si>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</si>
  <si>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</si>
  <si>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</si>
  <si>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</si>
  <si>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</si>
  <si>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</si>
  <si>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</si>
  <si>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</si>
  <si>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</si>
  <si>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</si>
  <si>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</si>
  <si>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</si>
  <si>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</si>
  <si>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</si>
  <si>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</si>
  <si>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</si>
  <si>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</si>
  <si>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</si>
  <si>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</si>
  <si>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</si>
  <si>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</si>
  <si>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</si>
  <si>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</si>
  <si>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</si>
  <si>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</si>
  <si>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</si>
  <si>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</si>
  <si>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</si>
  <si>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</si>
  <si>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</si>
  <si>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</si>
  <si>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</si>
  <si>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</si>
  <si>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</si>
  <si>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</si>
  <si>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</si>
  <si>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</si>
  <si>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</si>
  <si>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</si>
  <si>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</si>
  <si>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</si>
  <si>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</si>
  <si>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</si>
  <si>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</si>
  <si>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</si>
  <si>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</si>
  <si>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</si>
  <si>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</si>
  <si>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</si>
  <si>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</si>
  <si>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</si>
  <si>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</si>
  <si>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</si>
  <si>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</si>
  <si>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</si>
  <si>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</si>
  <si>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</si>
  <si>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</si>
  <si>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</si>
  <si>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</si>
  <si>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</si>
  <si>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</si>
  <si>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</si>
  <si>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</si>
  <si>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</si>
  <si>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</si>
  <si>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</si>
  <si>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</si>
  <si>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</si>
  <si>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</si>
  <si>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</si>
  <si>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</si>
  <si>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</si>
  <si>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</si>
  <si>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</si>
  <si>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</si>
  <si>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</si>
  <si>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</si>
  <si>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</si>
  <si>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</si>
  <si>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</si>
  <si>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</si>
  <si>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</si>
  <si>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</si>
  <si>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</si>
  <si>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</si>
  <si>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</si>
  <si>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</si>
  <si>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</si>
  <si>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</si>
  <si>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</si>
  <si>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</si>
  <si>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</si>
  <si>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</si>
  <si>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</si>
  <si>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</si>
  <si>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</si>
  <si>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</si>
  <si>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</si>
  <si>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</si>
  <si>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</si>
  <si>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</si>
  <si>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</si>
  <si>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</si>
  <si>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</si>
  <si>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</si>
  <si>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</si>
  <si>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</si>
  <si>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</si>
  <si>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</si>
  <si>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</si>
  <si>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</si>
  <si>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</si>
  <si>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</si>
  <si>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</si>
  <si>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</si>
  <si>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</si>
  <si>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</si>
  <si>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</si>
  <si>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</si>
  <si>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</si>
  <si>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</si>
  <si>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</si>
  <si>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</si>
  <si>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</si>
  <si>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</si>
  <si>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</si>
  <si>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</si>
  <si>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</si>
  <si>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</si>
  <si>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</si>
  <si>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</si>
  <si>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</si>
  <si>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</si>
  <si>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</si>
  <si>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</si>
  <si>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</si>
  <si>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</si>
  <si>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</si>
  <si>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</si>
  <si>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</si>
  <si>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</si>
  <si>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</si>
  <si>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</si>
  <si>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</si>
  <si>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</si>
  <si>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</si>
  <si>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</si>
  <si>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</si>
  <si>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</si>
  <si>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</si>
  <si>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</si>
  <si>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</si>
  <si>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</si>
  <si>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</si>
  <si>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</si>
  <si>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</si>
  <si>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</si>
  <si>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</si>
  <si>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</si>
  <si>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</si>
  <si>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</si>
  <si>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</si>
  <si>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</si>
  <si>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</si>
  <si>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</si>
  <si>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</si>
  <si>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</si>
  <si>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</si>
  <si>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</si>
  <si>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</si>
  <si>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</si>
  <si>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</si>
  <si>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</si>
  <si>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</si>
  <si>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</si>
  <si>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</si>
  <si>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</si>
  <si>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</si>
  <si>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</si>
  <si>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</si>
  <si>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</si>
  <si>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</si>
  <si>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</si>
  <si>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</si>
  <si>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</si>
  <si>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</si>
  <si>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</si>
  <si>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</si>
  <si>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</si>
  <si>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</si>
  <si>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</si>
  <si>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</si>
  <si>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</si>
  <si>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</si>
  <si>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</si>
  <si>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</si>
  <si>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</si>
  <si>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</si>
  <si>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</si>
  <si>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</si>
  <si>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</si>
  <si>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</si>
  <si>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</si>
  <si>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</si>
  <si>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</si>
  <si>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</si>
  <si>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</si>
  <si>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</si>
  <si>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</si>
  <si>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</si>
  <si>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</si>
  <si>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</si>
  <si>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</si>
  <si>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</si>
  <si>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</si>
  <si>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</si>
  <si>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</si>
  <si>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</si>
  <si>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</si>
  <si>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</si>
  <si>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</si>
  <si>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</si>
  <si>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</si>
  <si>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</si>
  <si>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</si>
  <si>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</si>
  <si>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</si>
  <si>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</si>
  <si>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</si>
  <si>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</si>
  <si>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</si>
  <si>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</si>
  <si>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</si>
  <si>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</si>
  <si>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</si>
  <si>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</si>
  <si>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</si>
  <si>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</si>
  <si>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</si>
  <si>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</si>
  <si>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</si>
  <si>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</si>
  <si>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</si>
  <si>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</si>
  <si>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</si>
  <si>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</si>
  <si>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</si>
  <si>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</si>
  <si>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</si>
  <si>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</si>
  <si>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</si>
  <si>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</si>
  <si>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</si>
  <si>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</si>
  <si>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</si>
  <si>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</si>
  <si>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</si>
  <si>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</si>
  <si>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</si>
  <si>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</si>
  <si>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</si>
  <si>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</si>
  <si>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</si>
  <si>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</si>
  <si>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</si>
  <si>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</si>
  <si>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</si>
  <si>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</si>
  <si>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</si>
  <si>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</si>
  <si>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</si>
  <si>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</si>
  <si>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</si>
  <si>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</si>
  <si>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</si>
  <si>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</si>
  <si>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</si>
  <si>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</si>
  <si>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</si>
  <si>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</si>
  <si>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</si>
  <si>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</si>
  <si>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</si>
  <si>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</si>
  <si>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</si>
  <si>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</si>
  <si>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</si>
  <si>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</si>
  <si>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</si>
  <si>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</si>
  <si>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</si>
  <si>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</si>
  <si>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</si>
  <si>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</si>
  <si>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</si>
  <si>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</si>
  <si>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</si>
  <si>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</si>
  <si>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</si>
  <si>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</si>
  <si>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</si>
  <si>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</si>
  <si>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</si>
  <si>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</si>
  <si>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</si>
  <si>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</si>
  <si>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</si>
  <si>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</si>
  <si>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</si>
  <si>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</si>
  <si>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</si>
  <si>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</si>
  <si>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</si>
  <si>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</si>
  <si>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</si>
  <si>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</si>
  <si>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</si>
  <si>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</si>
  <si>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</si>
  <si>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</si>
  <si>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</si>
  <si>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</si>
  <si>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</si>
  <si>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</si>
  <si>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</si>
  <si>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</si>
  <si>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</si>
  <si>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</si>
  <si>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</si>
  <si>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</si>
  <si>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</si>
  <si>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</si>
  <si>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</si>
  <si>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</si>
  <si>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</si>
  <si>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</si>
  <si>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</si>
  <si>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</si>
  <si>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</si>
  <si>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</si>
  <si>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</si>
  <si>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</si>
  <si>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</si>
  <si>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</si>
  <si>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</si>
  <si>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</si>
  <si>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</si>
  <si>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</si>
  <si>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</si>
  <si>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</si>
  <si>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</si>
  <si>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</si>
  <si>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</si>
  <si>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</si>
  <si>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</si>
  <si>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</si>
  <si>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</si>
  <si>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</si>
  <si>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</si>
  <si>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</si>
  <si>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</si>
  <si>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</si>
  <si>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</si>
  <si>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</si>
  <si>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</si>
  <si>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</si>
  <si>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</si>
  <si>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</si>
  <si>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</si>
  <si>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</si>
  <si>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</si>
  <si>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</si>
  <si>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</si>
  <si>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</si>
  <si>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</si>
  <si>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</si>
  <si>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</si>
  <si>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</si>
  <si>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</si>
  <si>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</si>
  <si>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</si>
  <si>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</si>
  <si>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</si>
  <si>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</si>
  <si>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</si>
  <si>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</si>
  <si>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</si>
  <si>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</si>
  <si>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</si>
  <si>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</si>
  <si>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</si>
  <si>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</si>
  <si>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</si>
  <si>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</si>
  <si>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</si>
  <si>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</si>
  <si>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</si>
  <si>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</si>
  <si>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</si>
  <si>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</si>
  <si>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</si>
  <si>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</si>
  <si>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</si>
  <si>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</si>
  <si>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</si>
  <si>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</si>
  <si>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</si>
  <si>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</si>
  <si>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</si>
  <si>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</si>
  <si>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</si>
  <si>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</si>
  <si>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</si>
  <si>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</si>
  <si>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</si>
  <si>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</si>
  <si>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</si>
  <si>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</si>
  <si>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</si>
  <si>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</si>
  <si>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</si>
  <si>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</si>
  <si>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</si>
  <si>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</si>
  <si>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</si>
  <si>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</si>
  <si>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</si>
  <si>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</si>
  <si>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</si>
  <si>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</si>
  <si>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</si>
  <si>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</si>
  <si>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</si>
  <si>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</si>
  <si>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</si>
  <si>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</si>
  <si>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</si>
  <si>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</si>
  <si>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</si>
  <si>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</si>
  <si>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</si>
  <si>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</si>
  <si>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</si>
  <si>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</si>
  <si>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</si>
  <si>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</si>
  <si>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</si>
  <si>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</si>
  <si>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</si>
  <si>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</si>
  <si>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</si>
  <si>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</si>
  <si>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</si>
  <si>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</si>
  <si>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</si>
  <si>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</si>
  <si>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</si>
  <si>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</si>
  <si>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</si>
  <si>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</si>
  <si>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</si>
  <si>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</si>
  <si>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</si>
  <si>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</si>
  <si>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</si>
  <si>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</si>
  <si>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</si>
  <si>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</si>
  <si>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</si>
  <si>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</si>
  <si>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</si>
  <si>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</si>
  <si>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</si>
  <si>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</si>
  <si>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</si>
  <si>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</si>
  <si>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</si>
  <si>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</si>
  <si>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</si>
  <si>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</si>
  <si>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</si>
  <si>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</si>
  <si>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</si>
  <si>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</si>
  <si>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</si>
  <si>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</si>
  <si>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</si>
  <si>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</si>
  <si>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</si>
  <si>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</si>
  <si>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</si>
  <si>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</si>
  <si>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</si>
  <si>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</si>
  <si>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</si>
  <si>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</si>
  <si>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</si>
  <si>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</si>
  <si>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</si>
  <si>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</si>
  <si>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</si>
  <si>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</si>
  <si>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</si>
  <si>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</si>
  <si>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</si>
  <si>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</si>
  <si>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</si>
  <si>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</si>
  <si>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</si>
  <si>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</si>
  <si>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</si>
  <si>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</si>
  <si>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</si>
  <si>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</si>
  <si>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</si>
  <si>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</si>
  <si>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</si>
  <si>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</si>
  <si>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</si>
  <si>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</si>
  <si>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</si>
  <si>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</si>
  <si>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</si>
  <si>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</si>
  <si>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</si>
  <si>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</si>
  <si>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</si>
  <si>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</si>
  <si>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</si>
  <si>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</si>
  <si>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</si>
  <si>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</si>
  <si>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</si>
  <si>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</si>
  <si>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</si>
  <si>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</si>
  <si>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</si>
  <si>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</si>
  <si>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</si>
  <si>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</si>
  <si>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</si>
  <si>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</si>
  <si>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</si>
  <si>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</si>
  <si>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</si>
  <si>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</si>
  <si>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</si>
  <si>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</si>
  <si>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</si>
  <si>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</si>
  <si>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</si>
  <si>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</si>
  <si>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</si>
  <si>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</si>
  <si>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</si>
  <si>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</si>
  <si>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</si>
  <si>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</si>
  <si>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</si>
  <si>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</si>
  <si>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</si>
  <si>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</si>
  <si>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</si>
  <si>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</si>
  <si>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</si>
  <si>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</si>
  <si>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</si>
  <si>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</si>
  <si>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</si>
  <si>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</si>
  <si>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</si>
  <si>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</si>
  <si>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</si>
  <si>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</si>
  <si>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</si>
  <si>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</si>
  <si>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</si>
  <si>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</si>
  <si>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</si>
  <si>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</si>
  <si>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</si>
  <si>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</si>
  <si>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</si>
  <si>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</si>
  <si>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</si>
  <si>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</si>
  <si>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</si>
  <si>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</si>
  <si>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</si>
  <si>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</si>
  <si>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</si>
  <si>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</si>
  <si>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</si>
  <si>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</si>
  <si>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</si>
  <si>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</si>
  <si>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</si>
  <si>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</si>
  <si>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</si>
  <si>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</si>
  <si>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</si>
  <si>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</si>
  <si>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</si>
  <si>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</si>
  <si>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</si>
  <si>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</si>
  <si>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</si>
  <si>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</si>
  <si>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</si>
  <si>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</si>
  <si>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</si>
  <si>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</si>
  <si>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</si>
  <si>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</si>
  <si>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</si>
  <si>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</si>
  <si>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</si>
  <si>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</si>
  <si>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</si>
  <si>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</si>
  <si>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</si>
  <si>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</si>
  <si>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</si>
  <si>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</si>
  <si>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</si>
  <si>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</si>
  <si>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</si>
  <si>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</si>
  <si>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</si>
  <si>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</si>
  <si>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</si>
  <si>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</si>
  <si>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</si>
  <si>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</si>
  <si>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</si>
  <si>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</si>
  <si>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</si>
  <si>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</si>
  <si>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</si>
  <si>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</si>
  <si>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</si>
  <si>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</si>
  <si>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</si>
  <si>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</si>
  <si>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</si>
  <si>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</si>
  <si>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</si>
  <si>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</si>
  <si>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</si>
  <si>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</si>
  <si>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</si>
  <si>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</si>
  <si>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</si>
  <si>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</si>
  <si>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</si>
  <si>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</si>
  <si>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</si>
  <si>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</si>
  <si>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</si>
  <si>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</si>
  <si>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</si>
  <si>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</si>
  <si>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</si>
  <si>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</si>
  <si>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</si>
  <si>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</si>
  <si>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</si>
  <si>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</si>
  <si>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</si>
  <si>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</si>
  <si>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</si>
  <si>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</si>
  <si>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</si>
  <si>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</si>
  <si>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</si>
  <si>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</si>
  <si>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</si>
  <si>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</si>
  <si>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</si>
  <si>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</si>
  <si>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</si>
  <si>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</si>
  <si>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</si>
  <si>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</si>
  <si>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</si>
  <si>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</si>
  <si>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</si>
  <si>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</si>
  <si>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</si>
  <si>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</si>
  <si>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</si>
  <si>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</si>
  <si>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</si>
  <si>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</si>
  <si>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</si>
  <si>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</si>
  <si>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</si>
  <si>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</si>
  <si>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</si>
  <si>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</si>
  <si>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</si>
  <si>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</si>
  <si>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</si>
  <si>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</si>
  <si>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</si>
  <si>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</si>
  <si>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</si>
  <si>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</si>
  <si>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</si>
  <si>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</si>
  <si>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</si>
  <si>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</si>
  <si>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</si>
  <si>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</si>
  <si>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</si>
  <si>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</si>
  <si>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</si>
  <si>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</si>
  <si>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</si>
  <si>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</si>
  <si>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</si>
  <si>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</si>
  <si>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</si>
  <si>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</si>
  <si>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</si>
  <si>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</si>
  <si>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</si>
  <si>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</si>
  <si>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</si>
  <si>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</si>
  <si>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</si>
  <si>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</si>
  <si>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</si>
  <si>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</si>
  <si>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</si>
  <si>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</si>
  <si>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</si>
  <si>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</si>
  <si>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</si>
  <si>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</si>
  <si>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</si>
  <si>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</si>
  <si>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</si>
  <si>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</si>
  <si>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</si>
  <si>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</si>
  <si>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</si>
  <si>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</si>
  <si>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</si>
  <si>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</si>
  <si>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</si>
  <si>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</si>
  <si>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</si>
  <si>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</si>
  <si>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</si>
  <si>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</si>
  <si>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</si>
  <si>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</si>
  <si>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</si>
  <si>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</si>
  <si>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</si>
  <si>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</si>
  <si>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</si>
  <si>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</si>
  <si>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</si>
  <si>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</si>
  <si>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</si>
  <si>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</si>
  <si>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</si>
  <si>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</si>
  <si>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</si>
  <si>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</si>
  <si>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</si>
  <si>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</si>
  <si>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</si>
  <si>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</si>
  <si>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</si>
  <si>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</si>
  <si>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</si>
  <si>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</si>
  <si>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</si>
  <si>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</si>
  <si>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</si>
  <si>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</si>
  <si>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</si>
  <si>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</si>
  <si>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</si>
  <si>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</si>
  <si>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</si>
  <si>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</si>
  <si>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</si>
  <si>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</si>
  <si>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</si>
  <si>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</si>
  <si>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</si>
  <si>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</si>
  <si>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</si>
  <si>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</si>
  <si>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</si>
  <si>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</si>
  <si>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</si>
  <si>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</si>
  <si>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</si>
  <si>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</si>
  <si>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</si>
  <si>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</si>
  <si>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</si>
  <si>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</si>
  <si>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</si>
  <si>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</si>
  <si>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</si>
  <si>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</si>
  <si>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</si>
  <si>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</si>
  <si>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</si>
  <si>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</si>
  <si>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</si>
  <si>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</si>
  <si>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</si>
  <si>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</si>
  <si>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</si>
  <si>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</si>
  <si>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</si>
  <si>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</si>
  <si>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</si>
  <si>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</si>
  <si>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</si>
  <si>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</si>
  <si>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</si>
  <si>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</si>
  <si>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</si>
  <si>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</si>
  <si>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</si>
  <si>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</si>
  <si>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</si>
  <si>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</si>
  <si>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</si>
  <si>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</si>
  <si>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</si>
  <si>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</si>
  <si>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</si>
  <si>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</si>
  <si>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</si>
  <si>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</si>
  <si>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</si>
  <si>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</si>
  <si>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</si>
  <si>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</si>
  <si>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</si>
  <si>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</si>
  <si>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</si>
  <si>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</si>
  <si>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</si>
  <si>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</si>
  <si>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</si>
  <si>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</si>
  <si>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</si>
  <si>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</si>
  <si>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</si>
  <si>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</si>
  <si>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</si>
  <si>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</si>
  <si>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</si>
  <si>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</si>
  <si>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</si>
  <si>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</si>
  <si>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</si>
  <si>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</si>
  <si>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</si>
  <si>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</si>
  <si>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</si>
  <si>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</si>
  <si>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</si>
  <si>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</si>
  <si>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</si>
  <si>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</si>
  <si>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</si>
  <si>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</si>
  <si>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</si>
  <si>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</si>
  <si>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</si>
  <si>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</si>
  <si>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</si>
  <si>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</si>
  <si>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</si>
  <si>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</si>
  <si>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</si>
  <si>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</si>
  <si>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</si>
  <si>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</si>
  <si>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</si>
  <si>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</si>
  <si>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</si>
  <si>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</si>
  <si>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</si>
  <si>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</si>
  <si>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</si>
  <si>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</si>
  <si>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</si>
  <si>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</si>
  <si>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</si>
  <si>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</si>
  <si>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</si>
  <si>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</si>
  <si>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</si>
  <si>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</si>
  <si>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</si>
  <si>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</si>
  <si>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</si>
  <si>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</si>
  <si>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</si>
  <si>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</si>
  <si>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</si>
  <si>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</si>
  <si>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</si>
  <si>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</si>
  <si>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</si>
  <si>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</si>
  <si>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</si>
  <si>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</si>
  <si>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</si>
  <si>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</si>
  <si>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</si>
  <si>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</si>
  <si>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</si>
  <si>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</si>
  <si>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</si>
  <si>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</si>
  <si>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</si>
  <si>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</si>
  <si>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</si>
  <si>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</si>
  <si>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</si>
  <si>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</si>
  <si>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</si>
  <si>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</si>
  <si>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</si>
  <si>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</si>
  <si>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</si>
  <si>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</si>
  <si>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</si>
  <si>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</si>
  <si>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</si>
  <si>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</si>
  <si>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</si>
  <si>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</si>
  <si>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</si>
  <si>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</si>
  <si>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</si>
  <si>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</si>
  <si>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</si>
  <si>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</si>
  <si>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</si>
  <si>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</si>
  <si>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</si>
  <si>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</si>
  <si>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</si>
  <si>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</si>
  <si>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</si>
  <si>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</si>
  <si>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</si>
  <si>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</si>
  <si>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</si>
  <si>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</si>
  <si>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</si>
  <si>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</si>
  <si>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</si>
  <si>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</si>
  <si>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</si>
  <si>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</si>
  <si>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</si>
  <si>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</si>
  <si>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</si>
  <si>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</si>
  <si>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</si>
  <si>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</si>
  <si>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</si>
  <si>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</si>
  <si>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</si>
  <si>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</si>
  <si>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</si>
  <si>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</si>
  <si>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</si>
  <si>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</si>
  <si>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</si>
  <si>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</si>
  <si>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</si>
  <si>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</si>
  <si>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</si>
  <si>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</si>
  <si>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</si>
  <si>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</si>
  <si>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</si>
  <si>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</si>
  <si>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</si>
  <si>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</si>
  <si>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</si>
  <si>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</si>
  <si>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</si>
  <si>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</si>
  <si>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</si>
  <si>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</si>
  <si>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</si>
  <si>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</si>
  <si>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</si>
  <si>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</si>
  <si>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</si>
  <si>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</si>
  <si>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</si>
  <si>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</si>
  <si>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</si>
  <si>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</si>
  <si>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</si>
  <si>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</si>
  <si>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</si>
  <si>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</si>
  <si>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</si>
  <si>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</si>
  <si>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</si>
  <si>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</si>
  <si>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</si>
  <si>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</si>
  <si>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</si>
  <si>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</si>
  <si>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</si>
  <si>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</si>
  <si>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</si>
  <si>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</si>
  <si>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</si>
  <si>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</si>
  <si>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</si>
  <si>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</si>
  <si>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</si>
  <si>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</si>
  <si>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</si>
  <si>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</si>
  <si>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</si>
  <si>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</si>
  <si>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</si>
  <si>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</si>
  <si>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</si>
  <si>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</si>
  <si>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</si>
  <si>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</si>
  <si>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</si>
  <si>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</si>
  <si>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</si>
  <si>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</si>
  <si>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</si>
  <si>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</si>
  <si>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</si>
  <si>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</si>
  <si>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</si>
  <si>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</si>
  <si>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</si>
  <si>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</si>
  <si>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</si>
  <si>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</si>
  <si>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</si>
  <si>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</si>
  <si>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</si>
  <si>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</si>
  <si>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</si>
  <si>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</si>
  <si>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</si>
  <si>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</si>
  <si>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</si>
  <si>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</si>
  <si>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</si>
  <si>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</si>
  <si>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</si>
  <si>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</si>
  <si>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</si>
  <si>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</si>
  <si>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</si>
  <si>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</si>
  <si>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</si>
  <si>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</si>
  <si>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</si>
  <si>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</si>
  <si>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</si>
  <si>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</si>
  <si>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</si>
  <si>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</si>
  <si>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</si>
  <si>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</si>
  <si>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</si>
  <si>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</si>
  <si>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</si>
  <si>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</si>
  <si>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</si>
  <si>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</si>
  <si>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</si>
  <si>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</si>
  <si>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</si>
  <si>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</si>
  <si>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</si>
  <si>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</si>
  <si>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</si>
  <si>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</si>
  <si>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</si>
  <si>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</si>
  <si>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</si>
  <si>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</si>
  <si>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</si>
  <si>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</si>
  <si>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</si>
  <si>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</si>
  <si>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</si>
  <si>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</si>
  <si>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</si>
  <si>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</si>
  <si>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</si>
  <si>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</si>
  <si>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</si>
  <si>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</si>
  <si>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</si>
  <si>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</si>
  <si>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</si>
  <si>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</si>
  <si>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</si>
  <si>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</si>
  <si>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</si>
  <si>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</si>
  <si>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</si>
  <si>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</si>
  <si>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</si>
  <si>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</si>
  <si>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</si>
  <si>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</si>
  <si>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</si>
  <si>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</si>
  <si>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</si>
  <si>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</si>
  <si>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</si>
  <si>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</si>
  <si>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</si>
  <si>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</si>
  <si>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</si>
  <si>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</si>
  <si>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</si>
  <si>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</si>
  <si>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</si>
  <si>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</si>
  <si>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</si>
  <si>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</si>
  <si>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</si>
  <si>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</si>
  <si>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</si>
  <si>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</si>
  <si>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</si>
  <si>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</si>
  <si>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</si>
  <si>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</si>
  <si>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</si>
  <si>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</si>
  <si>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</si>
  <si>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</si>
  <si>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</si>
  <si>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</si>
  <si>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</si>
  <si>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</si>
  <si>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</si>
  <si>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</si>
  <si>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</si>
  <si>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</si>
  <si>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</si>
  <si>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</si>
  <si>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</si>
  <si>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</si>
  <si>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</si>
  <si>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</si>
  <si>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</si>
  <si>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</si>
  <si>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</si>
  <si>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</si>
  <si>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</si>
  <si>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</si>
  <si>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</si>
  <si>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</si>
  <si>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</si>
  <si>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</si>
  <si>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</si>
  <si>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</si>
  <si>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</si>
  <si>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</si>
  <si>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</si>
  <si>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</si>
  <si>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</si>
  <si>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</si>
  <si>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</si>
  <si>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</si>
  <si>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</si>
  <si>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</si>
  <si>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</si>
  <si>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</si>
  <si>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</si>
  <si>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</si>
  <si>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</si>
  <si>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</si>
  <si>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</si>
  <si>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</si>
  <si>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</si>
  <si>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</si>
  <si>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</si>
  <si>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</si>
  <si>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</si>
  <si>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</si>
  <si>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</si>
  <si>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</si>
  <si>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</si>
  <si>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</si>
  <si>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</si>
  <si>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</si>
  <si>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</si>
  <si>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</si>
  <si>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</si>
  <si>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</si>
  <si>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</si>
  <si>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</si>
  <si>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</si>
  <si>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</si>
  <si>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</si>
  <si>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</si>
  <si>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</si>
  <si>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</si>
  <si>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</si>
  <si>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</si>
  <si>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</si>
  <si>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</si>
  <si>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</si>
  <si>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</si>
  <si>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</si>
  <si>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</si>
  <si>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</si>
  <si>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</si>
  <si>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</si>
  <si>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</si>
  <si>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</si>
  <si>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</si>
  <si>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</si>
  <si>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</si>
  <si>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</si>
  <si>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</si>
  <si>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</si>
  <si>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</si>
  <si>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</si>
  <si>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</si>
  <si>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</si>
  <si>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</si>
  <si>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</si>
  <si>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</si>
  <si>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</si>
  <si>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</si>
  <si>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</si>
  <si>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</si>
  <si>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</si>
  <si>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</si>
  <si>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</si>
  <si>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</si>
  <si>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</si>
  <si>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</si>
  <si>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</si>
  <si>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</si>
  <si>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</si>
  <si>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</si>
  <si>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</si>
  <si>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</si>
  <si>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</si>
  <si>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</si>
  <si>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</si>
  <si>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</si>
  <si>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</si>
  <si>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</si>
  <si>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</si>
  <si>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</si>
  <si>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</si>
  <si>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</si>
  <si>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</si>
  <si>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</si>
  <si>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</si>
  <si>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</si>
  <si>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</si>
  <si>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</si>
  <si>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</si>
  <si>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</si>
  <si>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</si>
  <si>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</si>
  <si>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</si>
  <si>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</si>
  <si>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</si>
  <si>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</si>
  <si>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</si>
  <si>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</si>
  <si>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</si>
  <si>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</si>
  <si>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</si>
  <si>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</si>
  <si>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</si>
  <si>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</si>
  <si>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</si>
  <si>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</si>
  <si>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</si>
  <si>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</si>
  <si>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</si>
  <si>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</si>
  <si>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</si>
  <si>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</si>
  <si>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</si>
  <si>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</si>
  <si>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</si>
  <si>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</si>
  <si>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</si>
  <si>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</si>
  <si>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</si>
  <si>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</si>
  <si>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</si>
  <si>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</si>
  <si>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</si>
  <si>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</si>
  <si>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</si>
  <si>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</si>
  <si>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</si>
  <si>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</si>
  <si>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</si>
  <si>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</si>
  <si>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</si>
  <si>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</si>
  <si>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</si>
  <si>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</si>
  <si>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</si>
  <si>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</si>
  <si>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</si>
  <si>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</si>
  <si>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</si>
  <si>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</si>
  <si>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</si>
  <si>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</si>
  <si>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</si>
  <si>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</si>
  <si>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</si>
  <si>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</si>
  <si>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</si>
  <si>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</si>
  <si>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</si>
  <si>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</si>
  <si>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</si>
  <si>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</si>
  <si>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</si>
  <si>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</si>
  <si>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</si>
  <si>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</si>
  <si>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</si>
  <si>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</si>
  <si>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</si>
  <si>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</si>
  <si>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</si>
  <si>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</si>
  <si>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</si>
  <si>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</si>
  <si>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</si>
  <si>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</si>
  <si>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</si>
  <si>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</si>
  <si>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</si>
  <si>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</si>
  <si>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</si>
  <si>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</si>
  <si>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</si>
  <si>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</si>
  <si>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</si>
  <si>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</si>
  <si>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</si>
  <si>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</si>
  <si>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</si>
  <si>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</si>
  <si>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</si>
  <si>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</si>
  <si>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</si>
  <si>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</si>
  <si>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</si>
  <si>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</si>
  <si>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</si>
  <si>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</si>
  <si>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</si>
  <si>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</si>
  <si>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</si>
  <si>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</si>
  <si>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</si>
  <si>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</si>
  <si>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</si>
  <si>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</si>
  <si>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</si>
  <si>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</si>
  <si>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</si>
  <si>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</si>
  <si>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</si>
  <si>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</si>
  <si>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</si>
  <si>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</si>
  <si>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</si>
  <si>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</si>
  <si>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</si>
  <si>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</si>
  <si>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</si>
  <si>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</si>
  <si>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</si>
  <si>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</si>
  <si>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</si>
  <si>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</si>
  <si>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</si>
  <si>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</si>
  <si>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</si>
  <si>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</si>
  <si>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</si>
  <si>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</si>
  <si>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</si>
  <si>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</si>
  <si>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</si>
  <si>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</si>
  <si>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</si>
  <si>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</si>
  <si>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</si>
  <si>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</si>
  <si>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</si>
  <si>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</si>
  <si>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</si>
  <si>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</si>
  <si>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</si>
  <si>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</si>
  <si>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</si>
  <si>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</si>
  <si>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</si>
  <si>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</si>
  <si>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</si>
  <si>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</si>
  <si>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</si>
  <si>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</si>
  <si>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</si>
  <si>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</si>
  <si>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</si>
  <si>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</si>
  <si>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</si>
  <si>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</si>
  <si>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</si>
  <si>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</si>
  <si>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</si>
  <si>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</si>
  <si>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</si>
  <si>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</si>
  <si>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</si>
  <si>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</si>
  <si>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</si>
  <si>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</si>
  <si>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</si>
  <si>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</si>
  <si>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</si>
  <si>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</si>
  <si>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</si>
  <si>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</si>
  <si>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</si>
  <si>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</si>
  <si>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</si>
  <si>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</si>
  <si>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</si>
  <si>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</si>
  <si>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</si>
  <si>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</si>
  <si>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</si>
  <si>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</si>
  <si>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</si>
  <si>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</si>
  <si>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</si>
  <si>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</si>
  <si>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</si>
  <si>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</si>
  <si>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</si>
  <si>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</si>
  <si>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</si>
  <si>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</si>
  <si>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</si>
  <si>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</si>
  <si>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</si>
  <si>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</si>
  <si>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</si>
  <si>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</si>
  <si>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</si>
  <si>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</si>
  <si>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</si>
  <si>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</si>
  <si>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</si>
  <si>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</si>
  <si>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</si>
  <si>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</si>
  <si>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</si>
  <si>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</si>
  <si>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</si>
  <si>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</si>
  <si>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</si>
  <si>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</si>
  <si>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</si>
  <si>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</si>
  <si>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</si>
  <si>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</si>
  <si>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</si>
  <si>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</si>
  <si>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</si>
  <si>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</si>
  <si>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</si>
  <si>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</si>
  <si>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</si>
  <si>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</si>
  <si>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</si>
  <si>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</si>
  <si>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</si>
  <si>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</si>
  <si>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</si>
  <si>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</si>
  <si>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</si>
  <si>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</si>
  <si>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</si>
  <si>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</si>
  <si>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</si>
  <si>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</si>
  <si>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</si>
  <si>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</si>
  <si>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</si>
  <si>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</si>
  <si>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</si>
  <si>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</si>
  <si>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</si>
  <si>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</si>
  <si>
    <t>PCM-20251119-00000179</t>
  </si>
  <si>
    <t xml:space="preserve">ETA 130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</si>
</sst>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6" totalsRowShown="0" headerRowDxfId="15" dataDxfId="14" headerRowBorderDxfId="12" tableBorderDxfId="13">
  <autoFilter ref="A1:L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317.28754803240736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45980.235973958333</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45980.235973958333</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45980.235973958333</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45980.235973958333</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45980.235973958333</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45980.235973958333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45980.235973958333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45980.235973958333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45980.235973958333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45980.235973958333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45980.235973958333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45980.235973958333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45980.235973958333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45980.235973958333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45980.235973958333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45980.235973958333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45980.235973958333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45980.235973958333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45980.235973958333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45980.235973958333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45980.235973958333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45980.235973958333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45980.235973958333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45980.235973958333</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45980.235973958333</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45980.235973958333</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45980.235973958333</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45980.235973958333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45980.235973958333</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45980.235973958333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45980.235973958333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45980.235973958333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45980.235973958333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45980.235973958333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45980.235973958333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45980.235973958333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45980.235973958333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45980.235973958333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45980.235973958333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45980.235973958333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45980.235973958333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45980.235973958333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45980.235973958333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45980.235973958333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45980.235973958333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45980.235973958333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45980.235973958333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45980.235973958333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45980.235973958333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45980.235973958333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45980.235973958333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45980.235973958333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45980.235973958333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45980.235973958333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45980.235973958333</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272B977-2EC4-4D46-9485-C69561343CD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155.23613599537202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40"/>
      <c r="E4" s="102"/>
      <c r="F4" s="103"/>
      <c r="G4" s="104">
        <f ca="1">IFERROR(NOW()-F4,"-")</f>
        <v>45980.235973958333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45980.235973958333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45980.235973958333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45980.235973958333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45980.235973958333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45980.235973958333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45980.235973958333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45980.235973958333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45980.235973958333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45980.235973958333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45980.235973958333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45980.235973958333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45980.235973958333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45980.235973958333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45980.235973958333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45980.235973958333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45980.235973958333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45980.235973958333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45980.235973958333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45980.235973958333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45980.235973958333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45980.235973958333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45980.235973958333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45980.235973958333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45980.235973958333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45980.235973958333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45980.235973958333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45980.235973958333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45980.235973958333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45980.235973958333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45980.235973958333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45980.235973958333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45980.235973958333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45980.235973958333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45980.235973958333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45980.235973958333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45980.235973958333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45980.235973958333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45980.235973958333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45980.235973958333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45980.235973958333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45980.235973958333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45980.235973958333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45980.235973958333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45980.235973958333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45980.235973958333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45980.235973958333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45980.235973958333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45980.235973958333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45980.235973958333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45980.235973958333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45980.235973958333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45980.235973958333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45980.235973958333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45980.235973958333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45980.235973958333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45980.235973958333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45980.235973958333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45980.235973958333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45980.235973958333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45980.235973958333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45980.235973958333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45980.235973958333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45980.235973958333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45980.235973958333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45980.235973958333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45980.235973958333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45980.235973958333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45980.235973958333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45980.235973958333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45980.235973958333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45980.235973958333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45980.235973958333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45980.235973958333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45980.235973958333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45980.235973958333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45980.235973958333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45980.235973958333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45980.235973958333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45980.235973958333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45980.235973958333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45980.235973958333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45980.235973958333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45980.235973958333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45980.235973958333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45980.235973958333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45980.235973958333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45980.235973958333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45980.235973958333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45980.235973958333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45980.235973958333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45980.235973958333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45980.235973958333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45980.235973958333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45980.235973958333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45980.235973958333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45980.235973958333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45980.235973958333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45980.235973958333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45980.235973958333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45980.235973958333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45980.235973958333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45980.235973958333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45980.235973958333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45980.235973958333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45980.235973958333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45980.235973958333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45980.235973958333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45980.235973958333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45980.235973958333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45980.235973958333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45980.235973958333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45980.235973958333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45980.235973958333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45980.235973958333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45980.235973958333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45980.235973958333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45980.235973958333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45980.235973958333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45980.235973958333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45980.235973958333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45980.235973958333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45980.235973958333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45980.235973958333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45980.235973958333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45980.235973958333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45980.235973958333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45980.235973958333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45980.235973958333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45980.235973958333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45980.235973958333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45980.235973958333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45980.235973958333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45980.235973958333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45980.235973958333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45980.235973958333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45980.235973958333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45980.235973958333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45980.235973958333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45980.235973958333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45980.235973958333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45980.235973958333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45980.235973958333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45980.235973958333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45980.235973958333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45980.235973958333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45980.235973958333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45980.235973958333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45980.235973958333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45980.235973958333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45980.235973958333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45980.235973958333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45980.235973958333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45980.235973958333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45980.235973958333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45980.235973958333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45980.235973958333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45980.235973958333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45980.235973958333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45980.235973958333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45980.235973958333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45980.235973958333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45980.235973958333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45980.235973958333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45980.235973958333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45980.235973958333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45980.235973958333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45980.235973958333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45980.235973958333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45980.235973958333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45980.235973958333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45980.235973958333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45980.235973958333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45980.235973958333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45980.235973958333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45980.235973958333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45980.235973958333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45980.235973958333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45980.235973958333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45980.235973958333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45980.235973958333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45980.235973958333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45980.235973958333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45980.235973958333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45980.235973958333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45980.235973958333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45980.235973958333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45980.235973958333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45980.235973958333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45980.235973958333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45980.235973958333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45980.235973958333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45980.235973958333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45980.235973958333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45980.235973958333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45980.235973958333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45980.235973958333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45980.235973958333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45980.235973958333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45980.235973958333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45980.235973958333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45980.235973958333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45980.235973958333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45980.235973958333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45980.235973958333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45980.235973958333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45980.235973958333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45980.235973958333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45980.235973958333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45980.235973958333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45980.235973958333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45980.235973958333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45980.235973958333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45980.235973958333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45980.235973958333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45980.235973958333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45980.235973958333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45980.235973958333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45980.235973958333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45980.235973958333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45980.235973958333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45980.235973958333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45980.235973958333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45980.235973958333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45980.235973958333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45980.235973958333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45980.235973958333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45980.235973958333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45980.235973958333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45980.235973958333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45980.235973958333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45980.235973958333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45980.235973958333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45980.235973958333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45980.235973958333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45980.235973958333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45980.235973958333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45980.235973958333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45980.235973958333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45980.235973958333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45980.235973958333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45980.235973958333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45980.235973958333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45980.235973958333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45980.235973958333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45980.235973958333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45980.235973958333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45980.235973958333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45980.235973958333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45980.235973958333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45980.235973958333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45980.235973958333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45980.235973958333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45980.235973958333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45980.235973958333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45980.235973958333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45980.235973958333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45980.235973958333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45980.235973958333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45980.235973958333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45980.235973958333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45980.235973958333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45980.235973958333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45980.235973958333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45980.235973958333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45980.235973958333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45980.235973958333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45980.235973958333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45980.235973958333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45980.235973958333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45980.235973958333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45980.235973958333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45980.235973958333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45980.235973958333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45980.235973958333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45980.235973958333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45980.235973958333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45980.235973958333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45980.235973958333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45980.235973958333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45980.235973958333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45980.235973958333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45980.235973958333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45980.235973958333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45980.235973958333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45980.235973958333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45980.235973958333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45980.235973958333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45980.235973958333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45980.235973958333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45980.235973958333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45980.235973958333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45980.235973958333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45980.235973958333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45980.235973958333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45980.235973958333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45980.235973958333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45980.235973958333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45980.235973958333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45980.235973958333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45980.235973958333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45980.235973958333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45980.235973958333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45980.235973958333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45980.235973958333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45980.235973958333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45980.235973958333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45980.235973958333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45980.235973958333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45980.235973958333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45980.235973958333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45980.235973958333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45980.235973958333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45980.235973958333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45980.235973958333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45980.235973958333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45980.235973958333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45980.235973958333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45980.235973958333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45980.235973958333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45980.235973958333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45980.235973958333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45980.235973958333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45980.235973958333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45980.235973958333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45980.235973958333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45980.235973958333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45980.235973958333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45980.235973958333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45980.235973958333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45980.235973958333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45980.235973958333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45980.235973958333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45980.235973958333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45980.235973958333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45980.235973958333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45980.235973958333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45980.235973958333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45980.235973958333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45980.235973958333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45980.235973958333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45980.235973958333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45980.235973958333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45980.235973958333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45980.235973958333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45980.235973958333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45980.235973958333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45980.235973958333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45980.235973958333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45980.235973958333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45980.235973958333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45980.235973958333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45980.235973958333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45980.235973958333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45980.235973958333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45980.235973958333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45980.235973958333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45980.235973958333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45980.235973958333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45980.235973958333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45980.235973958333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45980.235973958333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45980.235973958333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45980.235973958333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45980.235973958333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45980.235973958333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45980.235973958333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45980.235973958333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45980.235973958333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45980.235973958333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45980.235973958333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45980.235973958333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45980.235973958333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45980.235973958333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45980.235973958333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45980.235973958333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45980.235973958333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45980.235973958333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45980.235973958333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45980.235973958333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45980.235973958333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45980.235973958333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45980.235973958333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45980.235973958333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45980.235973958333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45980.235973958333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45980.235973958333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45980.235973958333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45980.235973958333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45980.235973958333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45980.235973958333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45980.235973958333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45980.235973958333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45980.235973958333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45980.235973958333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45980.235973958333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45980.235973958333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45980.235973958333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45980.235973958333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45980.235973958333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45980.235973958333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45980.235973958333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45980.235973958333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45980.235973958333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45980.235973958333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45980.235973958333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45980.235973958333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45980.235973958333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45980.235973958333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45980.235973958333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45980.235973958333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45980.235973958333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45980.235973958333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45980.235973958333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45980.235973958333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45980.235973958333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45980.235973958333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45980.235973958333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45980.235973958333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45980.235973958333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45980.235973958333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45980.235973958333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45980.235973958333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45980.235973958333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45980.235973958333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45980.235973958333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45980.235973958333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45980.235973958333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45980.235973958333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45980.235973958333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45980.235973958333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45980.235973958333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45980.235973958333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45980.235973958333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45980.235973958333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45980.235973958333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45980.235973958333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45980.235973958333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45980.235973958333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45980.235973958333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45980.235973958333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45980.235973958333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45980.235973958333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45980.235973958333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45980.235973958333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45980.235973958333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45980.235973958333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45980.235973958333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45980.235973958333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45980.235973958333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45980.235973958333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45980.235973958333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45980.235973958333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45980.235973958333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45980.235973958333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45980.235973958333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45980.235973958333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45980.235973958333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45980.235973958333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45980.235973958333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45980.235973958333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45980.235973958333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45980.235973958333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45980.235973958333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45980.235973958333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45980.235973958333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45980.235973958333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45980.235973958333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45980.235973958333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45980.235973958333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45980.235973958333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45980.235973958333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45980.235973958333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45980.235973958333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45980.235973958333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45980.235973958333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45980.235973958333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45980.235973958333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45980.235973958333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45980.235973958333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45980.235973958333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45980.235973958333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45980.235973958333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45980.235973958333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45980.235973958333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45980.235973958333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45980.235973958333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45980.235973958333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45980.235973958333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45980.235973958333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45980.235973958333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45980.235973958333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45980.235973958333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45980.235973958333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45980.235973958333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45980.235973958333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45980.235973958333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45980.235973958333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45980.235973958333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45980.235973958333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45980.235973958333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45980.235973958333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45980.235973958333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45980.235973958333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45980.235973958333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45980.235973958333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45980.235973958333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45980.235973958333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45980.235973958333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45980.235973958333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45980.235973958333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45980.235973958333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45980.235973958333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45980.235973958333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45980.235973958333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45980.235973958333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45980.235973958333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45980.235973958333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45980.235973958333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45980.235973958333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45980.235973958333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45980.235973958333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45980.235973958333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45980.235973958333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45980.235973958333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45980.235973958333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45980.235973958333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45980.235973958333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45980.235973958333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45980.235973958333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45980.235973958333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45980.235973958333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45980.235973958333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45980.235973958333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45980.235973958333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45980.235973958333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45980.235973958333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45980.235973958333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45980.235973958333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45980.235973958333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45980.235973958333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45980.235973958333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45980.235973958333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45980.235973958333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45980.235973958333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45980.235973958333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45980.235973958333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45980.235973958333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45980.235973958333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45980.235973958333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45980.235973958333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45980.235973958333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45980.235973958333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45980.235973958333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45980.235973958333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45980.235973958333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45980.235973958333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45980.235973958333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45980.235973958333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45980.235973958333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45980.235973958333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45980.235973958333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45980.235973958333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45980.235973958333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45980.235973958333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45980.235973958333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45980.235973958333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45980.235973958333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45980.235973958333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45980.235973958333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45980.235973958333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45980.235973958333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45980.235973958333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45980.235973958333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45980.235973958333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45980.235973958333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45980.235973958333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45980.235973958333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45980.235973958333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45980.235973958333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45980.235973958333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45980.235973958333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45980.235973958333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45980.235973958333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45980.235973958333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45980.235973958333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45980.235973958333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45980.235973958333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45980.235973958333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45980.235973958333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45980.235973958333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45980.235973958333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45980.235973958333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45980.235973958333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45980.235973958333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45980.235973958333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45980.235973958333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45980.235973958333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45980.235973958333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45980.235973958333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45980.235973958333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45980.235973958333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45980.235973958333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45980.235973958333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45980.235973958333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45980.235973958333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45980.235973958333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45980.235973958333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45980.235973958333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45980.235973958333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45980.235973958333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45980.235973958333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45980.235973958333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45980.235973958333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45980.235973958333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45980.235973958333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45980.235973958333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45980.235973958333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45980.235973958333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45980.235973958333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45980.235973958333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45980.235973958333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45980.235973958333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45980.235973958333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45980.235973958333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45980.235973958333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45980.235973958333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45980.235973958333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45980.235973958333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45980.235973958333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45980.235973958333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45980.235973958333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45980.235973958333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45980.235973958333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45980.235973958333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45980.235973958333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45980.235973958333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45980.235973958333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45980.235973958333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45980.235973958333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45980.235973958333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45980.235973958333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45980.235973958333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45980.235973958333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45980.235973958333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45980.235973958333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45980.235973958333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45980.235973958333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45980.235973958333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45980.235973958333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45980.235973958333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45980.235973958333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45980.235973958333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45980.235973958333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45980.235973958333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45980.235973958333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45980.235973958333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45980.235973958333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45980.235973958333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45980.235973958333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45980.235973958333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45980.235973958333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45980.235973958333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45980.235973958333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45980.235973958333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45980.235973958333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45980.235973958333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45980.235973958333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45980.235973958333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45980.235973958333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45980.235973958333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45980.235973958333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45980.235973958333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45980.235973958333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45980.235973958333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45980.235973958333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45980.235973958333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45980.235973958333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45980.235973958333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45980.235973958333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45980.235973958333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45980.235973958333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45980.235973958333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45980.235973958333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45980.235973958333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45980.235973958333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45980.235973958333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45980.235973958333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45980.235973958333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45980.235973958333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45980.235973958333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45980.235973958333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45980.235973958333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45980.235973958333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45980.235973958333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45980.235973958333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45980.235973958333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45980.235973958333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45980.235973958333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45980.235973958333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45980.235973958333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45980.235973958333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45980.235973958333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45980.235973958333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45980.235973958333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45980.235973958333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45980.235973958333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45980.235973958333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45980.235973958333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45980.235973958333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45980.235973958333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45980.235973958333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45980.235973958333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45980.235973958333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45980.235973958333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45980.235973958333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45980.235973958333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45980.235973958333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45980.235973958333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45980.235973958333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45980.235973958333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45980.235973958333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45980.235973958333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45980.235973958333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45980.235973958333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45980.235973958333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45980.235973958333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45980.235973958333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45980.235973958333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45980.235973958333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45980.235973958333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45980.235973958333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45980.235973958333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45980.235973958333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45980.235973958333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45980.235973958333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45980.235973958333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45980.235973958333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45980.235973958333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45980.235973958333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45980.235973958333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45980.235973958333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45980.235973958333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45980.235973958333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45980.235973958333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45980.235973958333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45980.235973958333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45980.235973958333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45980.235973958333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45980.235973958333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45980.235973958333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45980.235973958333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45980.235973958333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45980.235973958333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45980.235973958333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45980.235973958333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45980.235973958333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45980.235973958333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45980.235973958333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45980.235973958333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45980.235973958333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45980.235973958333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45980.235973958333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45980.235973958333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45980.235973958333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45980.235973958333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45980.235973958333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45980.235973958333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45980.235973958333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45980.235973958333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45980.235973958333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45980.235973958333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45980.235973958333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45980.235973958333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45980.235973958333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45980.235973958333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45980.235973958333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45980.235973958333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45980.235973958333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45980.235973958333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45980.235973958333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45980.235973958333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45980.235973958333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45980.235973958333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45980.235973958333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45980.235973958333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45980.235973958333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45980.235973958333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45980.235973958333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45980.235973958333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45980.235973958333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45980.235973958333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45980.235973958333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45980.235973958333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45980.235973958333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45980.235973958333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45980.235973958333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45980.235973958333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45980.235973958333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45980.235973958333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45980.235973958333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45980.235973958333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45980.235973958333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45980.235973958333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45980.235973958333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45980.235973958333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45980.235973958333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45980.235973958333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45980.235973958333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45980.235973958333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45980.235973958333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45980.235973958333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45980.235973958333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45980.235973958333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45980.235973958333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45980.235973958333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45980.235973958333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45980.235973958333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45980.235973958333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45980.235973958333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45980.235973958333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45980.235973958333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45980.235973958333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45980.235973958333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45980.235973958333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45980.235973958333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45980.235973958333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45980.235973958333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45980.235973958333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45980.235973958333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45980.235973958333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45980.235973958333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45980.235973958333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45980.235973958333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45980.235973958333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45980.235973958333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45980.235973958333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45980.235973958333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45980.235973958333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45980.235973958333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45980.235973958333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45980.235973958333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45980.235973958333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45980.235973958333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45980.235973958333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45980.235973958333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45980.235973958333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45980.235973958333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45980.235973958333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45980.235973958333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45980.235973958333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45980.235973958333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45980.235973958333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45980.235973958333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45980.235973958333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45980.235973958333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45980.235973958333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45980.235973958333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45980.235973958333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45980.235973958333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45980.235973958333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45980.235973958333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45980.235973958333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45980.235973958333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45980.235973958333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45980.235973958333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45980.235973958333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45980.235973958333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45980.235973958333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45980.235973958333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45980.235973958333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45980.235973958333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45980.235973958333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45980.235973958333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45980.235973958333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45980.235973958333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45980.235973958333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45980.235973958333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45980.235973958333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45980.235973958333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45980.235973958333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45980.235973958333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45980.235973958333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45980.235973958333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45980.235973958333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45980.235973958333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45980.235973958333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45980.235973958333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45980.235973958333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45980.235973958333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45980.235973958333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45980.235973958333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45980.235973958333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45980.235973958333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45980.235973958333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45980.235973958333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45980.235973958333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45980.235973958333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45980.235973958333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45980.235973958333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45980.235973958333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45980.235973958333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45980.235973958333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45980.235973958333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45980.235973958333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45980.235973958333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45980.235973958333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45980.235973958333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45980.235973958333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45980.235973958333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45980.235973958333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45980.235973958333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45980.235973958333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45980.235973958333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45980.235973958333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45980.235973958333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45980.235973958333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45980.235973958333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45980.235973958333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45980.235973958333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45980.235973958333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45980.235973958333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45980.235973958333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45980.235973958333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45980.235973958333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45980.235973958333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45980.235973958333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45980.235973958333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45980.235973958333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45980.235973958333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45980.235973958333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45980.235973958333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45980.235973958333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45980.235973958333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45980.235973958333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45980.235973958333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45980.235973958333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45980.235973958333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45980.235973958333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45980.235973958333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45980.235973958333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45980.235973958333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45980.235973958333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45980.235973958333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45980.235973958333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45980.235973958333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45980.235973958333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45980.235973958333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45980.235973958333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45980.235973958333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45980.235973958333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45980.235973958333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45980.235973958333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45980.235973958333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45980.235973958333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45980.235973958333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45980.235973958333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45980.235973958333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45980.235973958333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45980.235973958333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45980.235973958333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45980.235973958333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45980.235973958333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45980.235973958333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45980.235973958333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45980.235973958333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45980.235973958333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45980.235973958333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45980.235973958333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45980.235973958333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45980.235973958333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45980.235973958333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45980.235973958333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45980.235973958333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45980.235973958333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45980.235973958333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45980.235973958333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45980.235973958333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45980.235973958333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45980.235973958333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45980.235973958333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45980.235973958333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45980.235973958333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45980.235973958333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45980.235973958333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45980.235973958333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45980.235973958333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45980.235973958333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45980.235973958333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45980.235973958333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45980.235973958333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45980.235973958333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45980.235973958333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45980.235973958333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45980.235973958333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45980.235973958333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45980.235973958333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45980.235973958333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45980.235973958333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45980.235973958333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45980.235973958333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45980.235973958333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45980.235973958333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45980.235973958333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45980.235973958333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45980.235973958333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45980.235973958333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45980.235973958333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45980.235973958333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45980.235973958333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45980.235973958333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45980.235973958333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45980.235973958333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45980.235973958333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45980.235973958333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45980.235973958333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45980.235973958333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45980.235973958333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45980.235973958333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45980.235973958333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45980.235973958333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45980.235973958333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45980.235973958333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45980.235973958333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45980.235973958333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45980.235973958333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45980.235973958333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45980.235973958333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45980.235973958333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45980.235973958333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45980.235973958333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45980.235973958333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45980.235973958333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45980.235973958333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45980.235973958333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45980.235973958333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45980.235973958333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45980.235973958333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45980.235973958333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45980.235973958333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45980.235973958333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45980.235973958333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45980.235973958333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45980.235973958333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45980.235973958333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45980.235973958333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45980.235973958333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45980.235973958333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45980.235973958333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45980.235973958333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45980.235973958333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45980.235973958333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45980.235973958333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45980.235973958333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45980.235973958333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45980.235973958333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45980.235973958333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45980.235973958333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45980.235973958333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45980.235973958333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45980.235973958333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45980.235973958333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45980.235973958333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45980.235973958333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45980.235973958333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45980.235973958333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45980.235973958333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45980.235973958333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45980.235973958333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45980.235973958333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45980.235973958333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45980.235973958333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45980.235973958333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45980.235973958333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45980.235973958333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45980.235973958333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45980.235973958333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45980.235973958333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45980.235973958333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45980.235973958333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45980.235973958333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45980.235973958333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45980.235973958333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45980.235973958333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45980.235973958333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45980.235973958333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45980.235973958333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45980.235973958333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45980.235973958333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45980.235973958333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45980.235973958333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45980.235973958333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45980.235973958333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45980.235973958333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45980.235973958333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45980.235973958333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45980.235973958333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45980.235973958333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45980.235973958333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45980.235973958333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45980.235973958333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45980.235973958333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45980.235973958333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45980.235973958333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45980.235973958333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45980.235973958333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45980.235973958333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45980.235973958333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45980.235973958333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45980.235973958333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45980.235973958333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45980.235973958333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45980.235973958333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45980.235973958333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45980.235973958333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45980.235973958333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45980.235973958333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45980.235973958333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45980.235973958333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45980.235973958333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45980.235973958333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45980.235973958333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45980.235973958333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45980.235973958333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45980.235973958333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45980.235973958333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45980.235973958333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45980.235973958333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45980.235973958333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45980.235973958333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45980.235973958333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45980.235973958333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45980.235973958333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45980.235973958333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45980.235973958333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45980.235973958333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45980.235973958333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45980.235973958333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45980.235973958333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45980.235973958333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45980.235973958333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45980.235973958333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45980.235973958333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45980.235973958333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45980.235973958333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45980.235973958333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45980.235973958333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45980.235973958333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45980.235973958333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45980.235973958333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45980.235973958333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45980.235973958333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45980.235973958333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45980.235973958333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45980.235973958333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45980.235973958333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45980.235973958333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45980.235973958333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45980.235973958333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45980.235973958333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45980.235973958333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45980.235973958333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45980.235973958333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45980.235973958333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45980.235973958333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45980.235973958333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45980.235973958333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276.7552563657373</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0.18309201388910878</v>
      </c>
      <c r="H3" s="95">
        <v>45980.166921296295</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0.11583506944589317</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45980.235973958333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45980.235973958333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45980.235973958333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45980.235973958333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45980.235973958333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45980.235973958333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45980.235973958333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45980.235973958333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45980.235973958333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45980.235973958333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45980.235973958333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45980.235973958333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45980.235973958333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45980.235973958333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45980.235973958333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45980.235973958333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45980.235973958333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45980.235973958333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45980.235973958333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45980.235973958333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45980.235973958333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45980.235973958333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45980.235973958333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45980.235973958333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45980.235973958333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45980.235973958333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45980.235973958333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45980.235973958333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45980.235973958333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45980.235973958333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45980.235973958333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45980.235973958333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45980.235973958333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45980.235973958333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45980.235973958333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45980.235973958333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45980.235973958333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45980.235973958333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45980.235973958333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45980.235973958333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45980.235973958333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45980.235973958333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45980.235973958333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45980.235973958333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45980.235973958333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45980.235973958333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45980.235973958333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45980.235973958333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45980.235973958333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45980.235973958333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45980.235973958333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45980.235973958333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45980.235973958333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45980.235973958333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45980.235973958333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45980.235973958333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45980.235973958333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45980.235973958333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45980.235973958333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45980.235973958333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45980.235973958333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45980.235973958333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45980.235973958333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45980.235973958333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45980.235973958333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45980.235973958333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45980.235973958333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45980.235973958333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45980.235973958333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45980.235973958333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45980.235973958333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45980.235973958333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45980.235973958333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45980.235973958333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45980.235973958333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45980.235973958333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45980.235973958333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45980.235973958333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45980.235973958333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45980.235973958333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45980.235973958333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45980.235973958333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45980.235973958333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45980.235973958333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45980.235973958333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45980.235973958333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45980.235973958333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45980.235973958333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45980.235973958333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45980.235973958333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45980.235973958333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45980.235973958333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45980.235973958333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45980.235973958333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45980.235973958333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45980.235973958333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45980.235973958333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45980.235973958333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45980.235973958333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45980.235973958333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45980.235973958333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45980.235973958333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45980.235973958333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45980.235973958333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45980.235973958333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45980.235973958333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45980.235973958333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45980.235973958333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45980.235973958333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45980.235973958333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45980.235973958333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45980.235973958333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45980.235973958333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45980.235973958333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45980.235973958333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45980.235973958333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45980.235973958333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45980.235973958333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45980.235973958333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45980.235973958333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45980.235973958333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45980.235973958333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45980.235973958333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45980.235973958333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45980.235973958333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45980.235973958333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45980.235973958333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45980.235973958333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45980.235973958333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45980.235973958333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45980.235973958333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45980.235973958333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45980.235973958333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45980.235973958333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45980.235973958333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45980.235973958333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45980.235973958333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45980.235973958333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45980.235973958333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45980.235973958333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45980.235973958333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45980.235973958333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45980.235973958333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45980.235973958333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45980.235973958333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45980.235973958333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45980.235973958333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45980.235973958333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45980.235973958333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45980.235973958333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45980.235973958333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45980.235973958333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45980.235973958333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45980.235973958333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45980.235973958333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45980.235973958333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45980.235973958333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45980.235973958333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45980.235973958333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45980.235973958333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45980.235973958333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45980.235973958333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45980.235973958333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45980.235973958333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45980.235973958333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45980.235973958333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45980.235973958333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45980.235973958333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45980.235973958333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45980.235973958333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45980.235973958333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45980.235973958333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45980.235973958333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45980.235973958333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45980.235973958333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45980.235973958333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45980.235973958333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45980.235973958333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45980.235973958333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45980.235973958333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45980.235973958333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45980.235973958333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45980.235973958333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45980.235973958333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45980.235973958333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45980.235973958333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45980.235973958333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45980.235973958333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45980.235973958333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45980.235973958333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45980.235973958333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45980.235973958333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45980.235973958333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45980.235973958333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45980.235973958333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45980.235973958333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45980.235973958333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45980.235973958333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45980.235973958333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45980.235973958333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45980.235973958333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45980.235973958333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45980.235973958333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45980.235973958333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45980.235973958333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45980.235973958333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45980.235973958333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45980.235973958333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45980.235973958333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45980.235973958333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45980.235973958333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45980.235973958333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45980.235973958333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45980.235973958333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45980.235973958333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45980.235973958333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45980.235973958333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45980.235973958333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45980.235973958333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45980.235973958333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45980.235973958333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45980.235973958333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45980.235973958333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45980.235973958333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45980.235973958333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45980.235973958333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45980.235973958333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45980.235973958333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45980.235973958333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45980.235973958333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45980.235973958333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45980.235973958333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45980.235973958333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45980.235973958333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45980.235973958333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45980.235973958333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45980.235973958333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45980.235973958333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45980.235973958333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45980.235973958333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45980.235973958333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45980.235973958333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45980.235973958333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45980.235973958333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45980.235973958333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45980.235973958333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45980.235973958333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45980.235973958333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45980.235973958333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45980.235973958333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45980.235973958333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45980.235973958333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45980.235973958333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45980.235973958333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45980.235973958333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45980.235973958333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45980.235973958333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45980.235973958333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45980.235973958333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45980.235973958333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45980.235973958333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45980.235973958333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45980.235973958333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45980.235973958333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45980.235973958333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45980.235973958333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45980.235973958333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45980.235973958333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45980.235973958333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45980.235973958333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45980.235973958333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45980.235973958333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45980.235973958333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45980.235973958333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45980.235973958333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45980.235973958333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45980.235973958333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45980.235973958333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45980.235973958333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45980.235973958333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45980.235973958333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45980.235973958333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45980.235973958333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45980.235973958333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45980.235973958333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45980.235973958333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45980.235973958333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45980.235973958333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45980.235973958333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45980.235973958333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45980.235973958333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45980.235973958333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45980.235973958333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45980.235973958333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45980.235973958333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45980.235973958333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45980.235973958333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45980.235973958333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45980.235973958333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45980.235973958333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45980.235973958333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45980.235973958333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45980.235973958333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45980.235973958333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45980.235973958333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45980.235973958333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45980.235973958333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45980.235973958333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45980.235973958333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45980.235973958333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45980.235973958333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45980.235973958333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45980.235973958333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45980.235973958333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45980.235973958333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45980.235973958333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45980.235973958333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45980.235973958333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45980.235973958333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45980.235973958333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45980.235973958333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45980.235973958333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45980.235973958333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45980.235973958333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45980.235973958333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45980.235973958333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45980.235973958333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45980.235973958333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45980.235973958333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45980.235973958333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45980.235973958333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45980.235973958333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45980.235973958333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45980.235973958333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45980.235973958333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45980.235973958333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45980.235973958333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45980.235973958333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45980.235973958333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45980.235973958333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45980.235973958333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45980.235973958333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45980.235973958333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45980.235973958333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45980.235973958333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45980.235973958333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45980.235973958333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45980.235973958333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45980.235973958333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45980.235973958333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45980.235973958333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45980.235973958333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45980.235973958333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45980.235973958333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45980.235973958333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45980.235973958333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45980.235973958333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45980.235973958333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45980.235973958333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45980.235973958333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45980.235973958333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45980.235973958333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45980.235973958333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45980.235973958333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45980.235973958333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45980.235973958333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45980.235973958333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45980.235973958333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45980.235973958333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45980.235973958333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45980.235973958333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45980.235973958333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45980.235973958333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45980.235973958333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45980.235973958333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45980.235973958333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45980.235973958333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45980.235973958333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45980.235973958333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45980.235973958333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45980.235973958333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45980.235973958333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45980.235973958333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45980.235973958333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45980.235973958333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45980.235973958333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45980.235973958333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45980.235973958333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45980.235973958333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45980.235973958333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45980.235973958333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45980.235973958333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45980.235973958333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45980.235973958333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45980.235973958333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45980.235973958333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45980.235973958333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45980.235973958333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45980.235973958333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45980.235973958333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45980.235973958333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45980.235973958333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45980.235973958333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45980.235973958333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45980.235973958333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45980.235973958333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45980.235973958333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45980.235973958333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45980.235973958333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45980.235973958333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45980.235973958333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45980.235973958333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45980.235973958333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45980.235973958333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45980.235973958333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45980.235973958333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45980.235973958333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45980.235973958333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45980.235973958333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45980.235973958333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45980.235973958333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45980.235973958333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45980.235973958333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45980.235973958333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45980.235973958333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45980.235973958333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45980.235973958333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45980.235973958333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45980.235973958333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45980.235973958333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45980.235973958333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45980.235973958333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45980.235973958333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45980.235973958333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45980.235973958333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45980.235973958333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45980.235973958333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45980.235973958333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45980.235973958333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45980.235973958333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45980.235973958333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45980.235973958333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45980.235973958333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45980.235973958333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45980.235973958333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45980.235973958333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45980.235973958333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45980.235973958333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45980.235973958333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45980.235973958333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45980.235973958333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45980.235973958333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45980.235973958333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45980.235973958333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45980.235973958333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45980.235973958333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45980.235973958333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45980.235973958333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45980.235973958333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45980.235973958333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45980.235973958333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45980.235973958333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45980.235973958333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45980.235973958333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45980.235973958333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45980.235973958333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45980.235973958333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45980.235973958333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45980.235973958333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45980.235973958333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45980.235973958333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45980.235973958333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45980.235973958333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45980.235973958333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45980.235973958333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45980.235973958333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45980.235973958333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45980.235973958333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45980.235973958333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45980.235973958333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45980.235973958333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45980.235973958333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45980.235973958333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45980.235973958333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45980.235973958333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45980.235973958333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45980.235973958333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45980.235973958333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45980.235973958333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45980.235973958333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45980.235973958333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45980.235973958333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45980.235973958333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45980.235973958333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45980.235973958333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45980.235973958333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45980.235973958333</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88.403913773145177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54.047096643516852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31.574862847221084</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2.721170717595669</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45980.235973958333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45980.235973958333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45980.235973958333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45980.235973958333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45980.235973958333</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45980.235973958333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45980.235973958333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45980.235973958333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45980.235973958333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45980.235973958333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45980.235973958333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45980.235973958333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45980.235973958333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45980.235973958333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45980.235973958333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45980.235973958333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45980.235973958333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45980.235973958333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45980.235973958333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45980.235973958333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45980.235973958333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45980.235973958333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45980.235973958333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45980.235973958333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45980.235973958333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45980.235973958333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45980.235973958333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45980.235973958333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45980.235973958333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45980.235973958333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45980.235973958333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45980.235973958333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45980.235973958333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45980.235973958333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45980.235973958333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45980.235973958333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45980.235973958333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45980.235973958333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45980.235973958333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45980.235973958333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45980.235973958333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45980.235973958333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45980.235973958333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45980.235973958333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45980.235973958333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45980.235973958333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45980.235973958333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45980.235973958333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45980.235973958333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45980.235973958333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45980.235973958333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45980.235973958333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45980.235973958333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45980.235973958333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45980.235973958333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45980.235973958333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45980.235973958333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45980.235973958333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45980.235973958333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45980.235973958333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45980.235973958333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45980.235973958333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45980.235973958333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45980.235973958333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45980.235973958333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45980.235973958333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45980.235973958333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45980.235973958333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45980.235973958333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45980.235973958333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45980.235973958333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45980.235973958333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45980.235973958333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45980.235973958333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45980.235973958333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45980.235973958333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45980.235973958333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45980.235973958333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45980.235973958333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45980.235973958333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45980.235973958333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45980.235973958333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45980.235973958333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45980.235973958333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45980.235973958333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45980.235973958333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45980.235973958333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45980.235973958333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45980.235973958333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45980.235973958333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45980.235973958333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45980.235973958333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45980.235973958333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45980.235973958333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45980.235973958333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45980.235973958333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45980.235973958333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45980.235973958333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45980.235973958333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45980.235973958333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45980.235973958333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45980.235973958333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45980.235973958333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45980.235973958333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45980.235973958333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45980.235973958333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45980.235973958333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45980.235973958333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45980.235973958333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45980.235973958333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45980.235973958333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45980.235973958333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45980.235973958333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45980.235973958333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45980.235973958333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45980.235973958333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45980.235973958333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45980.235973958333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45980.235973958333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45980.235973958333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45980.235973958333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45980.235973958333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45980.235973958333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45980.235973958333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45980.235973958333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45980.235973958333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45980.235973958333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45980.235973958333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45980.235973958333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45980.235973958333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45980.235973958333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45980.235973958333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45980.235973958333</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45980.235973958333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45980.235973958333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45980.235973958333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45980.235973958333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45980.235973958333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45980.235973958333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45980.235973958333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45980.235973958333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45980.235973958333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45980.235973958333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45980.235973958333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45980.235973958333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45980.235973958333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45980.235973958333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45980.235973958333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45980.235973958333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45980.235973958333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45980.235973958333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45980.235973958333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45980.235973958333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45980.235973958333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45980.235973958333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45980.235973958333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45980.235973958333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45980.235973958333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45980.235973958333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45980.235973958333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45980.235973958333</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6"/>
  <sheetViews>
    <sheetView tabSelected="1"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30280</v>
      </c>
      <c r="E2" s="109" t="s">
        <v>39021</v>
      </c>
      <c r="F2" s="121"/>
      <c r="G2" s="104">
        <f t="shared" ref="G2:G32" ca="1" si="0">IFERROR(NOW()-F2,"-")</f>
        <v>45980.235973958333</v>
      </c>
      <c r="H2" s="121">
        <v>45980.019236111111</v>
      </c>
      <c r="I2" s="119" t="str">
        <f>IFERROR(VLOOKUP(D2,DB!A:F,6,0),"")</f>
        <v>SCECO</v>
      </c>
      <c r="J2" s="119" t="str">
        <f>IFERROR(VLOOKUP(D2,DB!A:G,7,0),"")</f>
        <v>Dead+No BB Design</v>
      </c>
      <c r="K2" s="122" t="s">
        <v>39120</v>
      </c>
      <c r="L2" s="123" t="str">
        <f>IFERROR(VLOOKUP(D2,DB!A:I,9,0),"")</f>
        <v>Latis</v>
      </c>
    </row>
    <row r="3" spans="1:16382" ht="31.5" customHeight="1">
      <c r="A3" s="118" t="s">
        <v>39121</v>
      </c>
      <c r="B3" s="119" t="str">
        <f>IFERROR(VLOOKUP(D3,DB!A:K,11,0),"")</f>
        <v>R6</v>
      </c>
      <c r="C3" s="120">
        <v>3</v>
      </c>
      <c r="D3" s="119" t="s">
        <v>38969</v>
      </c>
      <c r="E3" s="109" t="s">
        <v>39021</v>
      </c>
      <c r="F3" s="121">
        <v>45980.09888888889</v>
      </c>
      <c r="G3" s="104">
        <f t="shared" ca="1" si="0"/>
        <v>0.1370850694438559</v>
      </c>
      <c r="H3" s="121">
        <v>45980.098854166667</v>
      </c>
      <c r="I3" s="119" t="str">
        <f>IFERROR(VLOOKUP(D3,DB!A:F,6,0),"")</f>
        <v>SCECO</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45980.235973958333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45980.235973958333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45980.235973958333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45980.235973958333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45980.235973958333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45980.235973958333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45980.235973958333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45980.235973958333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45980.235973958333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45980.235973958333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45980.235973958333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45980.235973958333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45980.235973958333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45980.235973958333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45980.235973958333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45980.235973958333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45980.235973958333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45980.235973958333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45980.235973958333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45980.235973958333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45980.235973958333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45980.235973958333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45980.235973958333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45980.235973958333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45980.235973958333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45980.235973958333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45980.235973958333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45980.235973958333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45980.235973958333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ref="G33:G66" ca="1" si="1">IFERROR(NOW()-F33,"-")</f>
        <v>45980.235973958333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45980.235973958333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45980.235973958333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45980.235973958333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45980.235973958333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45980.235973958333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45980.235973958333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45980.235973958333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45980.235973958333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45980.235973958333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45980.235973958333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45980.235973958333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45980.235973958333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45980.235973958333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45980.235973958333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45980.235973958333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45980.235973958333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45980.235973958333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45980.235973958333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45980.235973958333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45980.235973958333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45980.235973958333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45980.235973958333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45980.235973958333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45980.235973958333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45980.235973958333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45980.235973958333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45980.235973958333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45980.235973958333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45980.235973958333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45980.235973958333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45980.235973958333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45980.235973958333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45980.235973958333</v>
      </c>
      <c r="H66" s="121"/>
      <c r="I66" s="119" t="str">
        <f>IFERROR(VLOOKUP(D66,DB!A:F,6,0),"")</f>
        <v/>
      </c>
      <c r="J66" s="119" t="str">
        <f>IFERROR(VLOOKUP(D66,DB!A:G,7,0),"")</f>
        <v/>
      </c>
      <c r="K66" s="122"/>
      <c r="L66" s="123" t="str">
        <f>IFERROR(VLOOKUP(D66,DB!A:I,9,0),"")</f>
        <v/>
      </c>
    </row>
  </sheetData>
  <dataValidations count="2">
    <dataValidation allowBlank="1" showInputMessage="1" showErrorMessage="1" sqref="E1" xr:uid="{9E1BC488-8814-4F8A-8DBE-742B3278AB71}"/>
    <dataValidation type="list" allowBlank="1" showInputMessage="1" showErrorMessage="1" sqref="E2:E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2025-11-19T02:41:50Z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