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05" documentId="120_S{2AC9BD13-BADA-5192-A53E-5A8FF88502F6}" xr6:coauthVersionLast="47" xr6:coauthVersionMax="47" xr10:uidLastSave="{05536C16-478B-4410-A546-D4AA41DB994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<sst xmlns="http://schemas.openxmlformats.org/spreadsheetml/2006/main" count="180291" uniqueCount="39131">
  <si>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</si>
  <si>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</si>
  <si>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</si>
  <si>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</si>
  <si>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</si>
  <si>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</si>
  <si>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</si>
  <si>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</si>
  <si>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</si>
  <si>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</si>
  <si>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</si>
  <si>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</si>
  <si>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</si>
  <si>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</si>
  <si>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</si>
  <si>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</si>
  <si>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</si>
  <si>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</si>
  <si>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</si>
  <si>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</si>
  <si>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</si>
  <si>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</si>
  <si>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</si>
  <si>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</si>
  <si>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</si>
  <si>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</si>
  <si>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</si>
  <si>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</si>
  <si>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</si>
  <si>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</si>
  <si>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</si>
  <si>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</si>
  <si>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</si>
  <si>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</si>
  <si>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</si>
  <si>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</si>
  <si>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</si>
  <si>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</si>
  <si>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</si>
  <si>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</si>
  <si>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</si>
  <si>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</si>
  <si>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</si>
  <si>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</si>
  <si>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</si>
  <si>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</si>
  <si>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</si>
  <si>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</si>
  <si>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</si>
  <si>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</si>
  <si>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</si>
  <si>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</si>
  <si>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</si>
  <si>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</si>
  <si>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</si>
  <si>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</si>
  <si>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</si>
  <si>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</si>
  <si>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</si>
  <si>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</si>
  <si>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</si>
  <si>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</si>
  <si>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</si>
  <si>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</si>
  <si>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</si>
  <si>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</si>
  <si>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</si>
  <si>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</si>
  <si>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</si>
  <si>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</si>
  <si>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</si>
  <si>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</si>
  <si>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</si>
  <si>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</si>
  <si>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</si>
  <si>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</si>
  <si>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</si>
  <si>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</si>
  <si>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</si>
  <si>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</si>
  <si>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</si>
  <si>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</si>
  <si>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</si>
  <si>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</si>
  <si>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</si>
  <si>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</si>
  <si>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</si>
  <si>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</si>
  <si>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</si>
  <si>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</si>
  <si>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</si>
  <si>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</si>
  <si>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</si>
  <si>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</si>
  <si>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</si>
  <si>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</si>
  <si>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</si>
  <si>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</si>
  <si>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</si>
  <si>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</si>
  <si>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</si>
  <si>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</si>
  <si>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</si>
  <si>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</si>
  <si>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</si>
  <si>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</si>
  <si>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</si>
  <si>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</si>
  <si>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</si>
  <si>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</si>
  <si>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</si>
  <si>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</si>
  <si>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</si>
  <si>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</si>
  <si>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</si>
  <si>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</si>
  <si>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</si>
  <si>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</si>
  <si>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</si>
  <si>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</si>
  <si>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</si>
  <si>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</si>
  <si>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</si>
  <si>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</si>
  <si>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</si>
  <si>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</si>
  <si>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</si>
  <si>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</si>
  <si>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</si>
  <si>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</si>
  <si>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</si>
  <si>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</si>
  <si>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</si>
  <si>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</si>
  <si>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</si>
  <si>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</si>
  <si>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</si>
  <si>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</si>
  <si>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</si>
  <si>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</si>
  <si>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</si>
  <si>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</si>
  <si>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</si>
  <si>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</si>
  <si>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</si>
  <si>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</si>
  <si>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</si>
  <si>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</si>
  <si>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</si>
  <si>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</si>
  <si>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</si>
  <si>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</si>
  <si>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</si>
  <si>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</si>
  <si>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</si>
  <si>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</si>
  <si>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</si>
  <si>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</si>
  <si>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</si>
  <si>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</si>
  <si>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</si>
  <si>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</si>
  <si>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</si>
  <si>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</si>
  <si>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</si>
  <si>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</si>
  <si>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</si>
  <si>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</si>
  <si>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</si>
  <si>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</si>
  <si>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</si>
  <si>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</si>
  <si>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</si>
  <si>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</si>
  <si>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</si>
  <si>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</si>
  <si>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</si>
  <si>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</si>
  <si>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</si>
  <si>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</si>
  <si>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</si>
  <si>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</si>
  <si>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</si>
  <si>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</si>
  <si>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</si>
  <si>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</si>
  <si>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</si>
  <si>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</si>
  <si>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</si>
  <si>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</si>
  <si>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</si>
  <si>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</si>
  <si>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</si>
  <si>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</si>
  <si>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</si>
  <si>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</si>
  <si>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</si>
  <si>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</si>
  <si>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</si>
  <si>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</si>
  <si>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</si>
  <si>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</si>
  <si>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</si>
  <si>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</si>
  <si>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</si>
  <si>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</si>
  <si>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</si>
  <si>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</si>
  <si>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</si>
  <si>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</si>
  <si>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</si>
  <si>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</si>
  <si>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</si>
  <si>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</si>
  <si>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</si>
  <si>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</si>
  <si>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</si>
  <si>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</si>
  <si>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</si>
  <si>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</si>
  <si>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</si>
  <si>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</si>
  <si>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</si>
  <si>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</si>
  <si>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</si>
  <si>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</si>
  <si>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</si>
  <si>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</si>
  <si>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</si>
  <si>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</si>
  <si>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</si>
  <si>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</si>
  <si>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</si>
  <si>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</si>
  <si>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</si>
  <si>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</si>
  <si>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</si>
  <si>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</si>
  <si>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</si>
  <si>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</si>
  <si>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</si>
  <si>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</si>
  <si>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</si>
  <si>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</si>
  <si>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</si>
  <si>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</si>
  <si>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</si>
  <si>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</si>
  <si>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</si>
  <si>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</si>
  <si>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</si>
  <si>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</si>
  <si>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</si>
  <si>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</si>
  <si>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</si>
  <si>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</si>
  <si>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</si>
  <si>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</si>
  <si>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</si>
  <si>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</si>
  <si>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</si>
  <si>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</si>
  <si>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</si>
  <si>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</si>
  <si>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</si>
  <si>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</si>
  <si>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</si>
  <si>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</si>
  <si>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</si>
  <si>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</si>
  <si>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</si>
  <si>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</si>
  <si>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</si>
  <si>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</si>
  <si>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</si>
  <si>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</si>
  <si>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</si>
  <si>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</si>
  <si>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</si>
  <si>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</si>
  <si>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</si>
  <si>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</si>
  <si>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</si>
  <si>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</si>
  <si>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</si>
  <si>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</si>
  <si>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</si>
  <si>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</si>
  <si>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</si>
  <si>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</si>
  <si>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</si>
  <si>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</si>
  <si>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</si>
  <si>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</si>
  <si>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</si>
  <si>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</si>
  <si>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</si>
  <si>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</si>
  <si>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</si>
  <si>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</si>
  <si>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</si>
  <si>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</si>
  <si>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</si>
  <si>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</si>
  <si>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</si>
  <si>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</si>
  <si>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</si>
  <si>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</si>
  <si>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</si>
  <si>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</si>
  <si>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</si>
  <si>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</si>
  <si>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</si>
  <si>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</si>
  <si>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</si>
  <si>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</si>
  <si>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</si>
  <si>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</si>
  <si>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</si>
  <si>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</si>
  <si>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</si>
  <si>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</si>
  <si>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</si>
  <si>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</si>
  <si>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</si>
  <si>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</si>
  <si>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</si>
  <si>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</si>
  <si>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</si>
  <si>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</si>
  <si>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</si>
  <si>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</si>
  <si>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</si>
  <si>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</si>
  <si>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</si>
  <si>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</si>
  <si>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</si>
  <si>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</si>
  <si>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</si>
  <si>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</si>
  <si>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</si>
  <si>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</si>
  <si>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</si>
  <si>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</si>
  <si>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</si>
  <si>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</si>
  <si>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</si>
  <si>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</si>
  <si>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</si>
  <si>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</si>
  <si>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</si>
  <si>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</si>
  <si>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</si>
  <si>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</si>
  <si>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</si>
  <si>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</si>
  <si>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</si>
  <si>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</si>
  <si>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</si>
  <si>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</si>
  <si>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</si>
  <si>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</si>
  <si>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</si>
  <si>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</si>
  <si>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</si>
  <si>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</si>
  <si>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</si>
  <si>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</si>
  <si>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</si>
  <si>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</si>
  <si>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</si>
  <si>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</si>
  <si>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</si>
  <si>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</si>
  <si>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</si>
  <si>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</si>
  <si>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</si>
  <si>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</si>
  <si>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</si>
  <si>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</si>
  <si>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</si>
  <si>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</si>
  <si>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</si>
  <si>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</si>
  <si>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</si>
  <si>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</si>
  <si>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</si>
  <si>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</si>
  <si>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</si>
  <si>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</si>
  <si>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</si>
  <si>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</si>
  <si>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</si>
  <si>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</si>
  <si>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</si>
  <si>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</si>
  <si>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</si>
  <si>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</si>
  <si>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</si>
  <si>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</si>
  <si>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</si>
  <si>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</si>
  <si>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</si>
  <si>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</si>
  <si>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</si>
  <si>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</si>
  <si>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</si>
  <si>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</si>
  <si>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</si>
  <si>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</si>
  <si>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</si>
  <si>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</si>
  <si>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</si>
  <si>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</si>
  <si>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</si>
  <si>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</si>
  <si>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</si>
  <si>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</si>
  <si>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</si>
  <si>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</si>
  <si>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</si>
  <si>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</si>
  <si>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</si>
  <si>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</si>
  <si>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</si>
  <si>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</si>
  <si>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</si>
  <si>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</si>
  <si>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</si>
  <si>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</si>
  <si>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</si>
  <si>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</si>
  <si>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</si>
  <si>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</si>
  <si>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</si>
  <si>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</si>
  <si>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</si>
  <si>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</si>
  <si>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</si>
  <si>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</si>
  <si>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</si>
  <si>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</si>
  <si>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</si>
  <si>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</si>
  <si>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</si>
  <si>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</si>
  <si>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</si>
  <si>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</si>
  <si>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</si>
  <si>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</si>
  <si>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</si>
  <si>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</si>
  <si>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</si>
  <si>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</si>
  <si>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</si>
  <si>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</si>
  <si>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</si>
  <si>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</si>
  <si>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</si>
  <si>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</si>
  <si>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</si>
  <si>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</si>
  <si>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</si>
  <si>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</si>
  <si>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</si>
  <si>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</si>
  <si>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</si>
  <si>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</si>
  <si>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</si>
  <si>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</si>
  <si>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</si>
  <si>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</si>
  <si>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</si>
  <si>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</si>
  <si>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</si>
  <si>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</si>
  <si>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</si>
  <si>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</si>
  <si>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</si>
  <si>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</si>
  <si>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</si>
  <si>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</si>
  <si>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</si>
  <si>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</si>
  <si>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</si>
  <si>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</si>
  <si>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</si>
  <si>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</si>
  <si>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</si>
  <si>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</si>
  <si>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</si>
  <si>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</si>
  <si>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</si>
  <si>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</si>
  <si>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</si>
  <si>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</si>
  <si>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</si>
  <si>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</si>
  <si>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</si>
  <si>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</si>
  <si>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</si>
  <si>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</si>
  <si>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</si>
  <si>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</si>
  <si>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</si>
  <si>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</si>
  <si>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</si>
  <si>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</si>
  <si>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</si>
  <si>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</si>
  <si>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</si>
  <si>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</si>
  <si>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</si>
  <si>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</si>
  <si>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</si>
  <si>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</si>
  <si>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</si>
  <si>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</si>
  <si>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</si>
  <si>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</si>
  <si>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</si>
  <si>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</si>
  <si>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</si>
  <si>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</si>
  <si>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</si>
  <si>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</si>
  <si>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</si>
  <si>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</si>
  <si>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</si>
  <si>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</si>
  <si>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</si>
  <si>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</si>
  <si>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</si>
  <si>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</si>
  <si>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</si>
  <si>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</si>
  <si>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</si>
  <si>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</si>
  <si>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</si>
  <si>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</si>
  <si>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</si>
  <si>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</si>
  <si>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</si>
  <si>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</si>
  <si>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</si>
  <si>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</si>
  <si>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</si>
  <si>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</si>
  <si>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</si>
  <si>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</si>
  <si>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</si>
  <si>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</si>
  <si>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</si>
  <si>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</si>
  <si>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</si>
  <si>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</si>
  <si>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</si>
  <si>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</si>
  <si>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</si>
  <si>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</si>
  <si>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</si>
  <si>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</si>
  <si>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</si>
  <si>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</si>
  <si>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</si>
  <si>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</si>
  <si>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</si>
  <si>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</si>
  <si>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</si>
  <si>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</si>
  <si>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</si>
  <si>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</si>
  <si>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</si>
  <si>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</si>
  <si>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</si>
  <si>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</si>
  <si>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</si>
  <si>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</si>
  <si>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</si>
  <si>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</si>
  <si>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</si>
  <si>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</si>
  <si>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</si>
  <si>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</si>
  <si>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</si>
  <si>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</si>
  <si>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</si>
  <si>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</si>
  <si>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</si>
  <si>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</si>
  <si>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</si>
  <si>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</si>
  <si>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</si>
  <si>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</si>
  <si>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</si>
  <si>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</si>
  <si>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</si>
  <si>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</si>
  <si>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</si>
  <si>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</si>
  <si>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</si>
  <si>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</si>
  <si>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</si>
  <si>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</si>
  <si>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</si>
  <si>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</si>
  <si>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</si>
  <si>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</si>
  <si>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</si>
  <si>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</si>
  <si>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</si>
  <si>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</si>
  <si>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</si>
  <si>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</si>
  <si>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</si>
  <si>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</si>
  <si>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</si>
  <si>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</si>
  <si>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</si>
  <si>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</si>
  <si>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</si>
  <si>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</si>
  <si>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</si>
  <si>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</si>
  <si>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</si>
  <si>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</si>
  <si>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</si>
  <si>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</si>
  <si>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</si>
  <si>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</si>
  <si>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</si>
  <si>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</si>
  <si>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</si>
  <si>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</si>
  <si>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</si>
  <si>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</si>
  <si>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</si>
  <si>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</si>
  <si>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</si>
  <si>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</si>
  <si>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</si>
  <si>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</si>
  <si>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</si>
  <si>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</si>
  <si>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</si>
  <si>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</si>
  <si>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</si>
  <si>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</si>
  <si>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</si>
  <si>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</si>
  <si>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</si>
  <si>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</si>
  <si>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</si>
  <si>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</si>
  <si>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</si>
  <si>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</si>
  <si>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</si>
  <si>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</si>
  <si>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</si>
  <si>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</si>
  <si>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</si>
  <si>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</si>
  <si>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</si>
  <si>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</si>
  <si>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</si>
  <si>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</si>
  <si>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</si>
  <si>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</si>
  <si>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</si>
  <si>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</si>
  <si>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</si>
  <si>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</si>
  <si>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</si>
  <si>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</si>
  <si>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</si>
  <si>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</si>
  <si>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</si>
  <si>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</si>
  <si>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</si>
  <si>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</si>
  <si>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</si>
  <si>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</si>
  <si>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</si>
  <si>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</si>
  <si>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</si>
  <si>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</si>
  <si>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</si>
  <si>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</si>
  <si>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</si>
  <si>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</si>
  <si>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</si>
  <si>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</si>
  <si>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</si>
  <si>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</si>
  <si>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</si>
  <si>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</si>
  <si>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</si>
  <si>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</si>
  <si>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</si>
  <si>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</si>
  <si>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</si>
  <si>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</si>
  <si>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</si>
  <si>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</si>
  <si>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</si>
  <si>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</si>
  <si>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</si>
  <si>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</si>
  <si>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</si>
  <si>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</si>
  <si>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</si>
  <si>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</si>
  <si>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</si>
  <si>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</si>
  <si>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</si>
  <si>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</si>
  <si>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</si>
  <si>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</si>
  <si>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</si>
  <si>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</si>
  <si>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</si>
  <si>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</si>
  <si>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</si>
  <si>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</si>
  <si>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</si>
  <si>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</si>
  <si>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</si>
  <si>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</si>
  <si>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</si>
  <si>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</si>
  <si>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</si>
  <si>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</si>
  <si>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</si>
  <si>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</si>
  <si>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</si>
  <si>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</si>
  <si>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</si>
  <si>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</si>
  <si>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</si>
  <si>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</si>
  <si>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</si>
  <si>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</si>
  <si>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</si>
  <si>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</si>
  <si>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</si>
  <si>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</si>
  <si>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</si>
  <si>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</si>
  <si>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</si>
  <si>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</si>
  <si>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</si>
  <si>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</si>
  <si>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</si>
  <si>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</si>
  <si>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</si>
  <si>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</si>
  <si>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</si>
  <si>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</si>
  <si>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</si>
  <si>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</si>
  <si>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</si>
  <si>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</si>
  <si>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</si>
  <si>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</si>
  <si>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</si>
  <si>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</si>
  <si>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</si>
  <si>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</si>
  <si>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</si>
  <si>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</si>
  <si>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</si>
  <si>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</si>
  <si>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</si>
  <si>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</si>
  <si>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</si>
  <si>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</si>
  <si>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</si>
  <si>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</si>
  <si>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</si>
  <si>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</si>
  <si>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</si>
  <si>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</si>
  <si>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</si>
  <si>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</si>
  <si>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</si>
  <si>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</si>
  <si>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</si>
  <si>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</si>
  <si>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</si>
  <si>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</si>
  <si>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</si>
  <si>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</si>
  <si>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</si>
  <si>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</si>
  <si>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</si>
  <si>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</si>
  <si>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</si>
  <si>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</si>
  <si>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</si>
  <si>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</si>
  <si>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</si>
  <si>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</si>
  <si>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</si>
  <si>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</si>
  <si>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</si>
  <si>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</si>
  <si>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</si>
  <si>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</si>
  <si>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</si>
  <si>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</si>
  <si>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</si>
  <si>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</si>
  <si>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</si>
  <si>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</si>
  <si>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</si>
  <si>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</si>
  <si>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</si>
  <si>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</si>
  <si>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</si>
  <si>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</si>
  <si>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</si>
  <si>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</si>
  <si>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</si>
  <si>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</si>
  <si>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</si>
  <si>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</si>
  <si>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</si>
  <si>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</si>
  <si>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</si>
  <si>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</si>
  <si>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</si>
  <si>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</si>
  <si>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</si>
  <si>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</si>
  <si>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</si>
  <si>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</si>
  <si>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</si>
  <si>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</si>
  <si>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</si>
  <si>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</si>
  <si>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</si>
  <si>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</si>
  <si>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</si>
  <si>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</si>
  <si>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</si>
  <si>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</si>
  <si>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</si>
  <si>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</si>
  <si>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</si>
  <si>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</si>
  <si>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</si>
  <si>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</si>
  <si>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</si>
  <si>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</si>
  <si>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</si>
  <si>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</si>
  <si>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</si>
  <si>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</si>
  <si>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</si>
  <si>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</si>
  <si>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</si>
  <si>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</si>
  <si>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</si>
  <si>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</si>
  <si>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</si>
  <si>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</si>
  <si>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</si>
  <si>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</si>
  <si>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</si>
  <si>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</si>
  <si>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</si>
  <si>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</si>
  <si>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</si>
  <si>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</si>
  <si>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</si>
  <si>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</si>
  <si>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</si>
  <si>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</si>
  <si>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</si>
  <si>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</si>
  <si>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</si>
  <si>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</si>
  <si>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</si>
  <si>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</si>
  <si>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</si>
  <si>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</si>
  <si>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</si>
  <si>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</si>
  <si>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</si>
  <si>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</si>
  <si>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</si>
  <si>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</si>
  <si>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</si>
  <si>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</si>
  <si>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</si>
  <si>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</si>
  <si>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</si>
  <si>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</si>
  <si>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</si>
  <si>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</si>
  <si>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</si>
  <si>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</si>
  <si>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</si>
  <si>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</si>
  <si>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</si>
  <si>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</si>
  <si>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</si>
  <si>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</si>
  <si>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</si>
  <si>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</si>
  <si>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</si>
  <si>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</si>
  <si>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</si>
  <si>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</si>
  <si>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</si>
  <si>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</si>
  <si>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</si>
  <si>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</si>
  <si>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</si>
  <si>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</si>
  <si>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</si>
  <si>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</si>
  <si>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</si>
  <si>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</si>
  <si>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</si>
  <si>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</si>
  <si>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</si>
  <si>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</si>
  <si>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</si>
  <si>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</si>
  <si>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</si>
  <si>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</si>
  <si>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</si>
  <si>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</si>
  <si>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</si>
  <si>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</si>
  <si>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</si>
  <si>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</si>
  <si>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</si>
  <si>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</si>
  <si>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</si>
  <si>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</si>
  <si>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</si>
  <si>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</si>
  <si>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</si>
  <si>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</si>
  <si>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</si>
  <si>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</si>
  <si>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</si>
  <si>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</si>
  <si>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</si>
  <si>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</si>
  <si>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</si>
  <si>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</si>
  <si>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</si>
  <si>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</si>
  <si>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</si>
  <si>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</si>
  <si>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</si>
  <si>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</si>
  <si>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</si>
  <si>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</si>
  <si>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</si>
  <si>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</si>
  <si>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</si>
  <si>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</si>
  <si>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</si>
  <si>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</si>
  <si>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</si>
  <si>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</si>
  <si>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</si>
  <si>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</si>
  <si>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</si>
  <si>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</si>
  <si>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</si>
  <si>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</si>
  <si>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</si>
  <si>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</si>
  <si>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</si>
  <si>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</si>
  <si>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</si>
  <si>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</si>
  <si>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</si>
  <si>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</si>
  <si>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</si>
  <si>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</si>
  <si>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</si>
  <si>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</si>
  <si>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</si>
  <si>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</si>
  <si>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</si>
  <si>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</si>
  <si>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</si>
  <si>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</si>
  <si>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</si>
  <si>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</si>
  <si>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</si>
  <si>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</si>
  <si>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</si>
  <si>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</si>
  <si>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</si>
  <si>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</si>
  <si>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</si>
  <si>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</si>
  <si>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</si>
  <si>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</si>
  <si>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</si>
  <si>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</si>
  <si>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</si>
  <si>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</si>
  <si>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</si>
  <si>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</si>
  <si>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</si>
  <si>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</si>
  <si>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</si>
  <si>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</si>
  <si>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</si>
  <si>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</si>
  <si>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</si>
  <si>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</si>
  <si>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</si>
  <si>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</si>
  <si>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</si>
  <si>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</si>
  <si>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</si>
  <si>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</si>
  <si>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</si>
  <si>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</si>
  <si>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</si>
  <si>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</si>
  <si>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</si>
  <si>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</si>
  <si>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</si>
  <si>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</si>
  <si>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</si>
  <si>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</si>
  <si>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</si>
  <si>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</si>
  <si>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</si>
  <si>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</si>
  <si>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</si>
  <si>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</si>
  <si>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</si>
  <si>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</si>
  <si>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</si>
  <si>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</si>
  <si>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</si>
  <si>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</si>
  <si>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</si>
  <si>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</si>
  <si>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</si>
  <si>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</si>
  <si>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</si>
  <si>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</si>
  <si>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</si>
  <si>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</si>
  <si>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</si>
  <si>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</si>
  <si>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</si>
  <si>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</si>
  <si>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</si>
  <si>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</si>
  <si>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</si>
  <si>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</si>
  <si>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</si>
  <si>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</si>
  <si>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</si>
  <si>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</si>
  <si>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</si>
  <si>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</si>
  <si>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</si>
  <si>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</si>
  <si>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</si>
  <si>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</si>
  <si>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</si>
  <si>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</si>
  <si>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</si>
  <si>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</si>
  <si>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</si>
  <si>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</si>
  <si>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</si>
  <si>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</si>
  <si>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</si>
  <si>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</si>
  <si>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</si>
  <si>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</si>
  <si>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</si>
  <si>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</si>
  <si>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</si>
  <si>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</si>
  <si>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</si>
  <si>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</si>
  <si>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</si>
  <si>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</si>
  <si>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</si>
  <si>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</si>
  <si>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</si>
  <si>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</si>
  <si>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</si>
  <si>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</si>
  <si>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</si>
  <si>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</si>
  <si>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</si>
  <si>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</si>
  <si>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</si>
  <si>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</si>
  <si>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</si>
  <si>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</si>
  <si>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</si>
  <si>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</si>
  <si>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</si>
  <si>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</si>
  <si>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</si>
  <si>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</si>
  <si>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</si>
  <si>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</si>
  <si>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</si>
  <si>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</si>
  <si>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</si>
  <si>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</si>
  <si>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</si>
  <si>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</si>
  <si>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</si>
  <si>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</si>
  <si>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</si>
  <si>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</si>
  <si>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</si>
  <si>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</si>
  <si>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</si>
  <si>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</si>
  <si>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</si>
  <si>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</si>
  <si>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</si>
  <si>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</si>
  <si>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</si>
  <si>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</si>
  <si>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</si>
  <si>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</si>
  <si>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</si>
  <si>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</si>
  <si>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</si>
  <si>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</si>
  <si>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</si>
  <si>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</si>
  <si>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</si>
  <si>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</si>
  <si>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</si>
  <si>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</si>
  <si>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</si>
  <si>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</si>
  <si>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</si>
  <si>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</si>
  <si>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</si>
  <si>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</si>
  <si>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</si>
  <si>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</si>
  <si>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</si>
  <si>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</si>
  <si>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</si>
  <si>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</si>
  <si>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</si>
  <si>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</si>
  <si>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</si>
  <si>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</si>
  <si>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</si>
  <si>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</si>
  <si>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</si>
  <si>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</si>
  <si>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</si>
  <si>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</si>
  <si>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</si>
  <si>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</si>
  <si>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</si>
  <si>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</si>
  <si>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</si>
  <si>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</si>
  <si>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</si>
  <si>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</si>
  <si>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</si>
  <si>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</si>
  <si>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</si>
  <si>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</si>
  <si>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</si>
  <si>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</si>
  <si>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</si>
  <si>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</si>
  <si>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</si>
  <si>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</si>
  <si>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</si>
  <si>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</si>
  <si>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</si>
  <si>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</si>
  <si>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</si>
  <si>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</si>
  <si>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</si>
  <si>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</si>
  <si>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</si>
  <si>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</si>
  <si>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</si>
  <si>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</si>
  <si>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</si>
  <si>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</si>
  <si>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</si>
  <si>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</si>
  <si>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</si>
  <si>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</si>
  <si>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</si>
  <si>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</si>
  <si>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</si>
  <si>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</si>
  <si>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</si>
  <si>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</si>
  <si>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</si>
  <si>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</si>
  <si>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</si>
  <si>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</si>
  <si>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</si>
  <si>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</si>
  <si>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</si>
  <si>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</si>
  <si>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</si>
  <si>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</si>
  <si>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</si>
  <si>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</si>
  <si>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</si>
  <si>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</si>
  <si>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</si>
  <si>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</si>
  <si>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</si>
  <si>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</si>
  <si>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</si>
  <si>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</si>
  <si>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</si>
  <si>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</si>
  <si>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</si>
  <si>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</si>
  <si>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</si>
  <si>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</si>
  <si>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</si>
  <si>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</si>
  <si>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</si>
  <si>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</si>
  <si>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</si>
  <si>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</si>
  <si>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</si>
  <si>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</si>
  <si>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</si>
  <si>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</si>
  <si>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</si>
  <si>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</si>
  <si>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</si>
  <si>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</si>
  <si>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</si>
  <si>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</si>
  <si>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</si>
  <si>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</si>
  <si>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</si>
  <si>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</si>
  <si>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</si>
  <si>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</si>
  <si>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</si>
  <si>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</si>
  <si>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</si>
  <si>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</si>
  <si>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</si>
  <si>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</si>
  <si>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</si>
  <si>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</si>
  <si>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</si>
  <si>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</si>
  <si>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</si>
  <si>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</si>
  <si>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</si>
  <si>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</si>
  <si>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</si>
  <si>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</si>
  <si>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</si>
  <si>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</si>
  <si>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</si>
  <si>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</si>
  <si>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</si>
  <si>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</si>
  <si>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</si>
  <si>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</si>
  <si>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</si>
  <si>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</si>
  <si>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</si>
  <si>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</si>
  <si>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</si>
  <si>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</si>
  <si>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</si>
  <si>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</si>
  <si>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</si>
  <si>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</si>
  <si>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</si>
  <si>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</si>
  <si>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</si>
  <si>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</si>
  <si>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</si>
  <si>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</si>
  <si>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</si>
  <si>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</si>
  <si>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</si>
  <si>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</si>
  <si>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</si>
  <si>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</si>
  <si>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</si>
  <si>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</si>
  <si>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</si>
  <si>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</si>
  <si>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</si>
  <si>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</si>
  <si>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</si>
  <si>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</si>
  <si>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</si>
  <si>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</si>
  <si>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</si>
  <si>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</si>
  <si>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</si>
  <si>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</si>
  <si>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</si>
  <si>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</si>
  <si>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</si>
  <si>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</si>
  <si>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</si>
  <si>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</si>
  <si>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</si>
  <si>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</si>
  <si>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</si>
  <si>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</si>
  <si>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</si>
  <si>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</si>
  <si>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</si>
  <si>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</si>
  <si>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</si>
  <si>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</si>
  <si>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</si>
  <si>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</si>
  <si>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</si>
  <si>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</si>
  <si>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</si>
  <si>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</si>
  <si>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</si>
  <si>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</si>
  <si>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</si>
  <si>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</si>
  <si>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</si>
  <si>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</si>
  <si>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</si>
  <si>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</si>
  <si>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</si>
  <si>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</si>
  <si>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</si>
  <si>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</si>
  <si>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</si>
  <si>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</si>
  <si>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</si>
  <si>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</si>
  <si>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</si>
  <si>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</si>
  <si>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</si>
  <si>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</si>
  <si>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</si>
  <si>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</si>
  <si>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</si>
  <si>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</si>
  <si>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</si>
  <si>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</si>
  <si>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</si>
  <si>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</si>
  <si>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</si>
  <si>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</si>
  <si>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</si>
  <si>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</si>
  <si>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</si>
  <si>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</si>
  <si>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</si>
  <si>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</si>
  <si>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</si>
  <si>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</si>
  <si>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</si>
  <si>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</si>
  <si>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</si>
  <si>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</si>
  <si>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</si>
  <si>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</si>
  <si>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</si>
  <si>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</si>
  <si>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</si>
  <si>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</si>
  <si>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</si>
  <si>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</si>
  <si>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</si>
  <si>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</si>
  <si>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</si>
  <si>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</si>
  <si>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</si>
  <si>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</si>
  <si>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</si>
  <si>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</si>
  <si>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</si>
  <si>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</si>
  <si>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</si>
  <si>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</si>
  <si>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</si>
  <si>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</si>
  <si>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</si>
  <si>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</si>
  <si>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</si>
  <si>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</si>
  <si>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</si>
  <si>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</si>
  <si>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</si>
  <si>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</si>
  <si>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</si>
  <si>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</si>
  <si>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</si>
  <si>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</si>
  <si>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</si>
  <si>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</si>
  <si>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</si>
  <si>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</si>
  <si>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</si>
  <si>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</si>
  <si>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</si>
  <si>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</si>
  <si>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</si>
  <si>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</si>
  <si>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</si>
  <si>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</si>
  <si>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</si>
  <si>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</si>
  <si>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</si>
  <si>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</si>
  <si>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</si>
  <si>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</si>
  <si>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</si>
  <si>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</si>
  <si>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</si>
  <si>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</si>
  <si>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</si>
  <si>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</si>
  <si>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</si>
  <si>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</si>
  <si>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</si>
  <si>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</si>
  <si>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</si>
  <si>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</si>
  <si>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</si>
  <si>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</si>
  <si>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</si>
  <si>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</si>
  <si>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</si>
  <si>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</si>
  <si>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</si>
  <si>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</si>
  <si>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</si>
  <si>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</si>
  <si>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</si>
  <si>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</si>
  <si>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</si>
  <si>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</si>
  <si>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</si>
  <si>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</si>
  <si>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</si>
  <si>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</si>
  <si>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</si>
  <si>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</si>
  <si>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</si>
  <si>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</si>
  <si>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</si>
  <si>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</si>
  <si>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</si>
  <si>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</si>
  <si>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</si>
  <si>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</si>
  <si>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</si>
  <si>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</si>
  <si>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</si>
  <si>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</si>
  <si>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</si>
  <si>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</si>
  <si>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</si>
  <si>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</si>
  <si>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</si>
  <si>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</si>
  <si>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</si>
  <si>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</si>
  <si>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</si>
  <si>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</si>
  <si>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</si>
  <si>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</si>
  <si>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</si>
  <si>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</si>
  <si>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</si>
  <si>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</si>
  <si>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</si>
  <si>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</si>
  <si>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</si>
  <si>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</si>
  <si>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</si>
  <si>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</si>
  <si>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</si>
  <si>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</si>
  <si>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</si>
  <si>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</si>
  <si>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</si>
  <si>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</si>
  <si>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</si>
  <si>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</si>
  <si>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</si>
  <si>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</si>
  <si>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</si>
  <si>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</si>
  <si>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</si>
  <si>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</si>
  <si>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</si>
  <si>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</si>
  <si>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</si>
  <si>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</si>
  <si>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</si>
  <si>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</si>
  <si>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</si>
  <si>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</si>
  <si>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</si>
  <si>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</si>
  <si>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</si>
  <si>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</si>
  <si>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</si>
  <si>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</si>
  <si>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</si>
  <si>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</si>
  <si>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</si>
  <si>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</si>
  <si>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</si>
  <si>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</si>
  <si>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</si>
  <si>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</si>
  <si>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</si>
  <si>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</si>
  <si>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</si>
  <si>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</si>
  <si>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</si>
  <si>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</si>
  <si>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</si>
  <si>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</si>
  <si>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</si>
  <si>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</si>
  <si>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</si>
  <si>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</si>
  <si>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</si>
  <si>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</si>
  <si>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</si>
  <si>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</si>
  <si>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</si>
  <si>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</si>
  <si>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</si>
  <si>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</si>
  <si>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</si>
  <si>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</si>
  <si>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</si>
  <si>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</si>
  <si>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</si>
  <si>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</si>
  <si>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</si>
  <si>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</si>
  <si>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</si>
  <si>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</si>
  <si>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</si>
  <si>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</si>
  <si>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</si>
  <si>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</si>
  <si>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</si>
  <si>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</si>
  <si>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</si>
  <si>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</si>
  <si>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</si>
  <si>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</si>
  <si>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</si>
  <si>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</si>
  <si>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</si>
  <si>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</si>
  <si>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</si>
  <si>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</si>
  <si>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</si>
  <si>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</si>
  <si>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</si>
  <si>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</si>
  <si>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</si>
  <si>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</si>
  <si>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</si>
  <si>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</si>
  <si>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</si>
  <si>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</si>
  <si>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</si>
  <si>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</si>
  <si>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</si>
  <si>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</si>
  <si>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</si>
  <si>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</si>
  <si>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</si>
  <si>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</si>
  <si>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</si>
  <si>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</si>
  <si>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</si>
  <si>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</si>
  <si>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</si>
  <si>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</si>
  <si>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</si>
  <si>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</si>
  <si>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</si>
  <si>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</si>
  <si>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</si>
  <si>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</si>
  <si>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</si>
  <si>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</si>
  <si>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</si>
  <si>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</si>
  <si>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</si>
  <si>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</si>
  <si>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</si>
  <si>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</si>
  <si>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</si>
  <si>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</si>
  <si>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</si>
  <si>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</si>
  <si>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</si>
  <si>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</si>
  <si>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</si>
  <si>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</si>
  <si>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</si>
  <si>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</si>
  <si>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</si>
  <si>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</si>
  <si>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</si>
  <si>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</si>
  <si>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</si>
  <si>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</si>
  <si>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</si>
  <si>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</si>
  <si>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</si>
  <si>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</si>
  <si>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</si>
  <si>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</si>
  <si>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</si>
  <si>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</si>
  <si>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</si>
  <si>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</si>
  <si>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</si>
  <si>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</si>
  <si>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</si>
  <si>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</si>
  <si>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</si>
  <si>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</si>
  <si>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</si>
  <si>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</si>
  <si>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</si>
  <si>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</si>
  <si>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</si>
  <si>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</si>
  <si>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</si>
  <si>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</si>
  <si>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</si>
  <si>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</si>
  <si>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</si>
  <si>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</si>
  <si>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</si>
  <si>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</si>
  <si>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</si>
  <si>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</si>
  <si>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</si>
  <si>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</si>
  <si>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</si>
  <si>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</si>
  <si>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</si>
  <si>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</si>
  <si>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</si>
  <si>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</si>
  <si>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</si>
  <si>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</si>
  <si>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</si>
  <si>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</si>
  <si>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</si>
  <si>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</si>
  <si>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</si>
  <si>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</si>
  <si>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</si>
  <si>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</si>
  <si>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</si>
  <si>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</si>
  <si>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</si>
  <si>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</si>
  <si>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</si>
  <si>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</si>
  <si>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</si>
  <si>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</si>
  <si>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</si>
  <si>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</si>
  <si>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</si>
  <si>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</si>
  <si>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</si>
  <si>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</si>
  <si>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</si>
  <si>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</si>
  <si>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</si>
  <si>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</si>
  <si>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</si>
  <si>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</si>
  <si>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</si>
  <si>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</si>
  <si>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</si>
  <si>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</si>
  <si>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</si>
  <si>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</si>
  <si>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</si>
  <si>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</si>
  <si>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</si>
  <si>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</si>
  <si>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</si>
  <si>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</si>
  <si>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</si>
  <si>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</si>
  <si>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</si>
  <si>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</si>
  <si>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</si>
  <si>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</si>
  <si>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</si>
  <si>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</si>
  <si>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</si>
  <si>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</si>
  <si>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</si>
  <si>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</si>
  <si>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</si>
  <si>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</si>
  <si>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</si>
  <si>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</si>
  <si>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</si>
  <si>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</si>
  <si>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</si>
  <si>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</si>
  <si>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</si>
  <si>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</si>
  <si>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</si>
  <si>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</si>
  <si>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</si>
  <si>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</si>
  <si>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</si>
  <si>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</si>
  <si>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</si>
  <si>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</si>
  <si>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</si>
  <si>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</si>
  <si>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</si>
  <si>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</si>
  <si>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</si>
  <si>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</si>
  <si>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</si>
  <si>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</si>
  <si>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</si>
  <si>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</si>
  <si>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</si>
  <si>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</si>
  <si>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</si>
  <si>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</si>
  <si>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</si>
  <si>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</si>
  <si>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</si>
  <si>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</si>
  <si>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</si>
  <si>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</si>
  <si>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</si>
  <si>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</si>
  <si>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</si>
  <si>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</si>
  <si>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</si>
  <si>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</si>
  <si>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</si>
  <si>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</si>
  <si>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</si>
  <si>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</si>
  <si>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</si>
  <si>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</si>
  <si>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</si>
  <si>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</si>
  <si>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</si>
  <si>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</si>
  <si>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</si>
  <si>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</si>
  <si>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</si>
  <si>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</si>
  <si>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</si>
  <si>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</si>
  <si>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</si>
  <si>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</si>
  <si>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</si>
  <si>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</si>
  <si>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</si>
  <si>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</si>
  <si>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</si>
  <si>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</si>
  <si>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</si>
  <si>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</si>
  <si>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</si>
  <si>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</si>
  <si>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</si>
  <si>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</si>
  <si>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</si>
  <si>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</si>
  <si>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</si>
  <si>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</si>
  <si>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</si>
  <si>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</si>
  <si>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</si>
  <si>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</si>
  <si>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</si>
  <si>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</si>
  <si>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</si>
  <si>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</si>
  <si>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</si>
  <si>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</si>
  <si>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</si>
  <si>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</si>
  <si>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</si>
  <si>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</si>
  <si>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</si>
  <si>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</si>
  <si>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</si>
  <si>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</si>
  <si>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</si>
  <si>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</si>
  <si>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</si>
  <si>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</si>
  <si>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</si>
  <si>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</si>
  <si>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</si>
  <si>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</si>
  <si>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</si>
  <si>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</si>
  <si>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</si>
  <si>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</si>
  <si>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</si>
  <si>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</si>
  <si>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</si>
  <si>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</si>
  <si>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</si>
  <si>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</si>
  <si>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</si>
  <si>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</si>
  <si>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</si>
  <si>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</si>
  <si>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</si>
  <si>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</si>
  <si>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</si>
  <si>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</si>
  <si>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</si>
  <si>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</si>
  <si>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</si>
  <si>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</si>
  <si>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</si>
  <si>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</si>
  <si>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</si>
  <si>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</si>
  <si>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</si>
  <si>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</si>
  <si>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</si>
  <si>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</si>
  <si>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</si>
  <si>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</si>
  <si>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</si>
  <si>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</si>
  <si>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</si>
  <si>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</si>
  <si>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</si>
  <si>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</si>
  <si>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</si>
  <si>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</si>
  <si>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</si>
  <si>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</si>
  <si>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</si>
  <si>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</si>
  <si>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</si>
  <si>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</si>
  <si>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</si>
  <si>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</si>
  <si>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</si>
  <si>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</si>
  <si>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</si>
  <si>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</si>
  <si>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</si>
  <si>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</si>
  <si>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</si>
  <si>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</si>
  <si>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</si>
  <si>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</si>
  <si>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</si>
  <si>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</si>
  <si>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</si>
  <si>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</si>
  <si>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</si>
  <si>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</si>
  <si>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</si>
  <si>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</si>
  <si>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</si>
  <si>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</si>
  <si>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</si>
  <si>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</si>
  <si>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</si>
  <si>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</si>
  <si>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</si>
  <si>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</si>
  <si>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</si>
  <si>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</si>
  <si>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</si>
  <si>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</si>
  <si>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</si>
  <si>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</si>
  <si>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</si>
  <si>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</si>
  <si>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</si>
  <si>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</si>
  <si>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</si>
  <si>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</si>
  <si>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</si>
  <si>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</si>
  <si>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</si>
  <si>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</si>
  <si>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</si>
  <si>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</si>
  <si>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</si>
  <si>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</si>
  <si>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</si>
  <si>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</si>
  <si>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</si>
  <si>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</si>
  <si>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</si>
  <si>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</si>
  <si>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</si>
  <si>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</si>
  <si>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</si>
  <si>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</si>
  <si>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</si>
  <si>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</si>
  <si>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</si>
  <si>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</si>
  <si>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</si>
  <si>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</si>
  <si>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</si>
  <si>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</si>
  <si>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</si>
  <si>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</si>
  <si>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</si>
  <si>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</si>
  <si>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</si>
  <si>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</si>
  <si>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</si>
  <si>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</si>
  <si>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</si>
  <si>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</si>
  <si>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</si>
  <si>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</si>
  <si>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</si>
  <si>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</si>
  <si>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</si>
  <si>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</si>
  <si>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</si>
  <si>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</si>
  <si>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</si>
  <si>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</si>
  <si>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</si>
  <si>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</si>
  <si>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</si>
  <si>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</si>
  <si>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</si>
  <si>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</si>
  <si>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</si>
  <si>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</si>
  <si>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</si>
  <si>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</si>
  <si>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</si>
  <si>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</si>
  <si>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</si>
  <si>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</si>
  <si>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</si>
  <si>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</si>
  <si>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</si>
  <si>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</si>
  <si>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</si>
  <si>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</si>
  <si>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</si>
  <si>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</si>
  <si>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</si>
  <si>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</si>
  <si>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</si>
  <si>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</si>
  <si>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</si>
  <si>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</si>
  <si>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</si>
  <si>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</si>
  <si>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</si>
  <si>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</si>
  <si>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</si>
  <si>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</si>
  <si>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</si>
  <si>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</si>
  <si>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</si>
  <si>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</si>
  <si>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</si>
  <si>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</si>
  <si>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</si>
  <si>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</si>
  <si>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</si>
  <si>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</si>
  <si>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</si>
  <si>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</si>
  <si>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</si>
  <si>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</si>
  <si>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</si>
  <si>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</si>
  <si>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</si>
  <si>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</si>
  <si>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</si>
  <si>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</si>
  <si>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</si>
  <si>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</si>
  <si>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</si>
  <si>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</si>
  <si>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</si>
  <si>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</si>
  <si>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</si>
  <si>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</si>
  <si>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</si>
  <si>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</si>
  <si>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</si>
  <si>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</si>
  <si>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</si>
  <si>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</si>
  <si>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</si>
  <si>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</si>
  <si>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</si>
  <si>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</si>
  <si>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</si>
  <si>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</si>
  <si>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</si>
  <si>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</si>
  <si>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</si>
  <si>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</si>
  <si>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</si>
  <si>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</si>
  <si>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</si>
  <si>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</si>
  <si>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</si>
  <si>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</si>
  <si>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</si>
  <si>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</si>
  <si>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</si>
  <si>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</si>
  <si>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</si>
  <si>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</si>
  <si>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</si>
  <si>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</si>
  <si>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</si>
  <si>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</si>
  <si>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</si>
  <si>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</si>
  <si>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</si>
  <si>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</si>
  <si>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</si>
  <si>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</si>
  <si>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</si>
  <si>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</si>
  <si>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</si>
  <si>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</si>
  <si>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</si>
  <si>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</si>
  <si>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</si>
  <si>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</si>
  <si>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</si>
  <si>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</si>
  <si>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</si>
  <si>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</si>
  <si>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</si>
  <si>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</si>
  <si>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</si>
  <si>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</si>
  <si>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</si>
  <si>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</si>
  <si>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</si>
  <si>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</si>
  <si>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</si>
  <si>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</si>
  <si>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</si>
  <si>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</si>
  <si>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</si>
  <si>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</si>
  <si>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</si>
  <si>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</si>
  <si>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</si>
  <si>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</si>
  <si>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</si>
  <si>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</si>
  <si>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</si>
  <si>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</si>
  <si>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</si>
  <si>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</si>
  <si>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</si>
  <si>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</si>
  <si>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</si>
  <si>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</si>
  <si>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</si>
  <si>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</si>
  <si>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</si>
  <si>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</si>
  <si>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</si>
  <si>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</si>
  <si>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</si>
  <si>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</si>
  <si>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</si>
  <si>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</si>
  <si>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</si>
  <si>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</si>
  <si>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</si>
  <si>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</si>
  <si>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</si>
  <si>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</si>
  <si>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</si>
  <si>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</si>
  <si>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</si>
  <si>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</si>
  <si>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</si>
  <si>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</si>
  <si>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</si>
  <si>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</si>
  <si>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</si>
  <si>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</si>
  <si>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</si>
  <si>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</si>
  <si>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</si>
  <si>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</si>
  <si>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</si>
  <si>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</si>
  <si>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</si>
  <si>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</si>
  <si>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</si>
  <si>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</si>
  <si>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</si>
  <si>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</si>
  <si>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</si>
  <si>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</si>
  <si>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</si>
  <si>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</si>
  <si>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</si>
  <si>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</si>
  <si>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</si>
  <si>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</si>
  <si>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</si>
  <si>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</si>
  <si>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</si>
  <si>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</si>
  <si>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</si>
  <si>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</si>
  <si>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</si>
  <si>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</si>
  <si>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</si>
  <si>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</si>
  <si>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</si>
  <si>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</si>
  <si>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</si>
  <si>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</si>
  <si>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</si>
  <si>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</si>
  <si>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</si>
  <si>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</si>
  <si>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</si>
  <si>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</si>
  <si>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</si>
  <si>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</si>
  <si>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</si>
  <si>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</si>
  <si>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</si>
  <si>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</si>
  <si>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</si>
  <si>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</si>
  <si>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</si>
  <si>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</si>
  <si>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</si>
  <si>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</si>
  <si>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</si>
  <si>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</si>
  <si>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</si>
  <si>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</si>
  <si>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</si>
  <si>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</si>
  <si>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</si>
  <si>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</si>
  <si>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</si>
  <si>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</si>
  <si>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</si>
  <si>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</si>
  <si>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</si>
  <si>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</si>
  <si>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</si>
  <si>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</si>
  <si>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</si>
  <si>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</si>
  <si>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</si>
  <si>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</si>
  <si>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</si>
  <si>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</si>
  <si>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</si>
  <si>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</si>
  <si>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</si>
  <si>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</si>
  <si>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</si>
  <si>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</si>
  <si>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</si>
  <si>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</si>
  <si>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</si>
  <si>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</si>
  <si>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</si>
  <si>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</si>
  <si>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</si>
  <si>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</si>
  <si>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</si>
  <si>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</si>
  <si>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</si>
  <si>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</si>
  <si>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</si>
  <si>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</si>
  <si>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</si>
  <si>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</si>
  <si>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</si>
  <si>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</si>
  <si>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</si>
  <si>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</si>
  <si>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</si>
  <si>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</si>
  <si>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</si>
  <si>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</si>
  <si>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</si>
  <si>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</si>
  <si>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</si>
  <si>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</si>
  <si>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</si>
  <si>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</si>
  <si>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</si>
  <si>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</si>
  <si>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</si>
  <si>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</si>
  <si>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</si>
  <si>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</si>
  <si>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</si>
  <si>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</si>
  <si>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</si>
  <si>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</si>
  <si>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</si>
  <si>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</si>
  <si>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</si>
  <si>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</si>
  <si>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</si>
  <si>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</si>
  <si>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</si>
  <si>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</si>
  <si>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</si>
  <si>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</si>
  <si>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</si>
  <si>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</si>
  <si>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</si>
  <si>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</si>
  <si>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</si>
  <si>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</si>
  <si>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</si>
  <si>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</si>
  <si>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</si>
  <si>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</si>
  <si>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</si>
  <si>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</si>
  <si>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</si>
  <si>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</si>
  <si>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</si>
  <si>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</si>
  <si>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</si>
  <si>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</si>
  <si>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</si>
  <si>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</si>
  <si>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</si>
  <si>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</si>
  <si>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</si>
  <si>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</si>
  <si>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</si>
  <si>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</si>
  <si>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</si>
  <si>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</si>
  <si>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</si>
  <si>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</si>
  <si>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</si>
  <si>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</si>
  <si>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</si>
  <si>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</si>
  <si>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</si>
  <si>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</si>
  <si>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</si>
  <si>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</si>
  <si>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</si>
  <si>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</si>
  <si>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</si>
  <si>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</si>
  <si>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</si>
  <si>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</si>
  <si>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</si>
  <si>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</si>
  <si>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</si>
  <si>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</si>
  <si>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</si>
  <si>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</si>
  <si>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</si>
  <si>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</si>
  <si>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</si>
  <si>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</si>
  <si>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</si>
  <si>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</si>
  <si>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</si>
  <si>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</si>
  <si>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</si>
  <si>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</si>
  <si>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</si>
  <si>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</si>
  <si>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</si>
  <si>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</si>
  <si>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</si>
  <si>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</si>
  <si>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</si>
  <si>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</si>
  <si>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</si>
  <si>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</si>
  <si>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</si>
  <si>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</si>
  <si>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</si>
  <si>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</si>
  <si>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</si>
  <si>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</si>
  <si>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</si>
  <si>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</si>
  <si>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</si>
  <si>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</si>
  <si>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</si>
  <si>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</si>
  <si>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</si>
  <si>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</si>
  <si>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</si>
  <si>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</si>
  <si>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</si>
  <si>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</si>
  <si>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</si>
  <si>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</si>
  <si>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</si>
  <si>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</si>
  <si>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</si>
  <si>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</si>
  <si>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</si>
  <si>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</si>
  <si>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</si>
  <si>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</si>
  <si>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</si>
  <si>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</si>
  <si>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</si>
  <si>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</si>
  <si>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</si>
  <si>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</si>
  <si>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</si>
  <si>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</si>
  <si>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</si>
  <si>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</si>
  <si>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</si>
  <si>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</si>
  <si>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</si>
  <si>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</si>
  <si>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</si>
  <si>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</si>
  <si>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</si>
  <si>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</si>
  <si>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</si>
  <si>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</si>
  <si>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</si>
  <si>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</si>
  <si>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</si>
  <si>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</si>
  <si>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</si>
  <si>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</si>
  <si>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</si>
  <si>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</si>
  <si>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</si>
  <si>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</si>
  <si>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</si>
  <si>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</si>
  <si>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</si>
  <si>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</si>
  <si>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</si>
  <si>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</si>
  <si>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</si>
  <si>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</si>
  <si>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</si>
  <si>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</si>
  <si>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</si>
  <si>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</si>
  <si>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</si>
  <si>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</si>
  <si>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</si>
  <si>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</si>
  <si>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</si>
  <si>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</si>
  <si>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</si>
  <si>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</si>
  <si>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</si>
  <si>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</si>
  <si>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</si>
  <si>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</si>
  <si>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</si>
  <si>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</si>
  <si>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</si>
  <si>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</si>
  <si>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</si>
  <si>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</si>
  <si>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</si>
  <si>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</si>
  <si>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</si>
  <si>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</si>
  <si>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</si>
  <si>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</si>
  <si>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</si>
  <si>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</si>
  <si>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</si>
  <si>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</si>
  <si>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</si>
  <si>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</si>
  <si>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</si>
  <si>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</si>
  <si>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</si>
  <si>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</si>
  <si>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</si>
  <si>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</si>
  <si>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</si>
  <si>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</si>
  <si>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</si>
  <si>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</si>
  <si>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</si>
  <si>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</si>
  <si>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</si>
  <si>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</si>
  <si>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</si>
  <si>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</si>
  <si>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</si>
  <si>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</si>
  <si>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</si>
  <si>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</si>
  <si>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</si>
  <si>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</si>
  <si>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</si>
  <si>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</si>
  <si>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</si>
  <si>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</si>
  <si>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</si>
  <si>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</si>
  <si>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</si>
  <si>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</si>
  <si>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</si>
  <si>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</si>
  <si>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</si>
  <si>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</si>
  <si>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</si>
  <si>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</si>
  <si>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</si>
  <si>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</si>
  <si>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</si>
  <si>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</si>
  <si>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</si>
  <si>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</si>
  <si>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</si>
  <si>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</si>
  <si>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</si>
  <si>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</si>
  <si>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</si>
  <si>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</si>
  <si>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</si>
  <si>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</si>
  <si>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</si>
  <si>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</si>
  <si>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</si>
  <si>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</si>
  <si>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</si>
  <si>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</si>
  <si>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</si>
  <si>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</si>
  <si>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</si>
  <si>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</si>
  <si>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</si>
  <si>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</si>
  <si>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</si>
  <si>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</si>
  <si>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</si>
  <si>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</si>
  <si>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</si>
  <si>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</si>
  <si>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</si>
  <si>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</si>
  <si>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</si>
  <si>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</si>
  <si>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</si>
  <si>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</si>
  <si>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</si>
  <si>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</si>
  <si>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</si>
  <si>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</si>
  <si>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</si>
  <si>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</si>
  <si>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</si>
  <si>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</si>
  <si>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</si>
  <si>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</si>
  <si>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</si>
  <si>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</si>
  <si>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</si>
  <si>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</si>
  <si>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</si>
  <si>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</si>
  <si>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</si>
  <si>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</si>
  <si>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</si>
  <si>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</si>
  <si>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</si>
  <si>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</si>
  <si>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</si>
  <si>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</si>
  <si>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</si>
  <si>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</si>
  <si>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</si>
  <si>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</si>
  <si>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</si>
  <si>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</si>
  <si>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</si>
  <si>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</si>
  <si>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</si>
  <si>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</si>
  <si>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</si>
  <si>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</si>
  <si>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</si>
  <si>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</si>
  <si>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</si>
  <si>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</si>
  <si>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</si>
  <si>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</si>
  <si>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</si>
  <si>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</si>
  <si>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</si>
  <si>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</si>
  <si>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</si>
  <si>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</si>
  <si>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</si>
  <si>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</si>
  <si>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</si>
  <si>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</si>
  <si>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</si>
  <si>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</si>
  <si>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</si>
  <si>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</si>
  <si>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</si>
  <si>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</si>
  <si>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</si>
  <si>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</si>
  <si>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</si>
  <si>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</si>
  <si>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</si>
  <si>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</si>
  <si>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</si>
  <si>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</si>
  <si>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</si>
  <si>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</si>
  <si>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</si>
  <si>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</si>
  <si>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</si>
  <si>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</si>
  <si>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</si>
  <si>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</si>
  <si>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</si>
  <si>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</si>
  <si>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</si>
  <si>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</si>
  <si>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</si>
  <si>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</si>
  <si>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</si>
  <si>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</si>
  <si>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</si>
  <si>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</si>
  <si>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</si>
  <si>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</si>
  <si>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</si>
  <si>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</si>
  <si>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</si>
  <si>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</si>
  <si>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</si>
  <si>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</si>
  <si>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</si>
  <si>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</si>
  <si>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</si>
  <si>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</si>
  <si>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</si>
  <si>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</si>
  <si>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</si>
  <si>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</si>
  <si>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</si>
  <si>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</si>
  <si>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</si>
  <si>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</si>
  <si>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</si>
  <si>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</si>
  <si>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</si>
  <si>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</si>
  <si>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</si>
  <si>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</si>
  <si>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</si>
  <si>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</si>
  <si>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</si>
  <si>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</si>
  <si>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</si>
  <si>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</si>
  <si>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</si>
  <si>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</si>
  <si>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</si>
  <si>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</si>
  <si>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</si>
  <si>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</si>
  <si>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</si>
  <si>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</si>
  <si>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</si>
  <si>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</si>
  <si>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</si>
  <si>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</si>
  <si>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</si>
  <si>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</si>
  <si>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</si>
  <si>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</si>
  <si>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</si>
  <si>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</si>
  <si>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</si>
  <si>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</si>
  <si>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</si>
  <si>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</si>
  <si>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</si>
  <si>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</si>
  <si>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</si>
  <si>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</si>
  <si>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</si>
  <si>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</si>
  <si>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</si>
  <si>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</si>
  <si>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</si>
  <si>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</si>
  <si>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</si>
  <si>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</si>
  <si>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</si>
  <si>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</si>
  <si>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</si>
  <si>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</si>
  <si>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</si>
  <si>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</si>
  <si>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</si>
  <si>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</si>
  <si>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</si>
  <si>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</si>
  <si>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</si>
  <si>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</si>
  <si>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</si>
  <si>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</si>
  <si>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</si>
  <si>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</si>
  <si>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</si>
  <si>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</si>
  <si>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</si>
  <si>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</si>
  <si>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</si>
  <si>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</si>
  <si>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</si>
  <si>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</si>
  <si>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</si>
  <si>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</si>
  <si>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</si>
  <si>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</si>
  <si>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</si>
  <si>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</si>
  <si>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</si>
  <si>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</si>
  <si>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</si>
  <si>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</si>
  <si>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</si>
  <si>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</si>
  <si>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</si>
  <si>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</si>
  <si>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</si>
  <si>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</si>
  <si>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</si>
  <si>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</si>
  <si>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</si>
  <si>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</si>
  <si>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</si>
  <si>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</si>
  <si>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</si>
  <si>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</si>
  <si>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</si>
  <si>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</si>
  <si>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</si>
  <si>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</si>
  <si>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</si>
  <si>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</si>
  <si>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</si>
  <si>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</si>
  <si>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</si>
  <si>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</si>
  <si>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</si>
  <si>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</si>
  <si>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</si>
  <si>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</si>
  <si>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</si>
  <si>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</si>
  <si>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</si>
  <si>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</si>
  <si>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</si>
  <si>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</si>
  <si>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</si>
  <si>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</si>
  <si>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</si>
  <si>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</si>
  <si>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</si>
  <si>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</si>
  <si>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</si>
  <si>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</si>
  <si>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</si>
  <si>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</si>
  <si>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</si>
  <si>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</si>
  <si>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</si>
  <si>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</si>
  <si>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</si>
  <si>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</si>
  <si>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</si>
  <si>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</si>
  <si>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</si>
  <si>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</si>
  <si>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</si>
  <si>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</si>
  <si>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</si>
  <si>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</si>
  <si>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</si>
  <si>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</si>
  <si>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</si>
  <si>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</si>
  <si>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</si>
  <si>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</si>
  <si>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</si>
  <si>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</si>
  <si>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</si>
  <si>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</si>
  <si>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</si>
  <si>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</si>
  <si>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</si>
  <si>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</si>
  <si>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</si>
  <si>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</si>
  <si>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</si>
  <si>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</si>
  <si>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</si>
  <si>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</si>
  <si>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</si>
  <si>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</si>
  <si>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</si>
  <si>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</si>
  <si>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</si>
  <si>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</si>
  <si>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</si>
  <si>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</si>
  <si>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</si>
  <si>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</si>
  <si>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</si>
  <si>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</si>
  <si>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</si>
  <si>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</si>
  <si>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</si>
  <si>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</si>
  <si>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</si>
  <si>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</si>
  <si>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</si>
  <si>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</si>
  <si>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</si>
  <si>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</si>
  <si>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</si>
  <si>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</si>
  <si>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</si>
  <si>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</si>
  <si>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</si>
  <si>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</si>
  <si>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</si>
  <si>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</si>
  <si>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</si>
  <si>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</si>
  <si>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</si>
  <si>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</si>
  <si>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</si>
  <si>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</si>
  <si>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</si>
  <si>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</si>
  <si>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</si>
  <si>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</si>
  <si>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</si>
  <si>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</si>
  <si>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</si>
  <si>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</si>
  <si>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</si>
  <si>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</si>
  <si>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</si>
  <si>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</si>
  <si>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</si>
  <si>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</si>
  <si>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</si>
  <si>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</si>
  <si>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</si>
  <si>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</si>
  <si>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</si>
  <si>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</si>
  <si>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</si>
  <si>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</si>
  <si>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</si>
  <si>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</si>
  <si>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</si>
  <si>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</si>
  <si>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</si>
  <si>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</si>
  <si>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</si>
  <si>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</si>
  <si>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</si>
  <si>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</si>
  <si>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</si>
  <si>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</si>
  <si>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</si>
  <si>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</si>
  <si>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</si>
  <si>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</si>
  <si>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</si>
  <si>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</si>
  <si>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</si>
  <si>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</si>
  <si>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</si>
  <si>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</si>
  <si>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</si>
  <si>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</si>
  <si>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</si>
  <si>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</si>
  <si>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</si>
  <si>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</si>
  <si>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</si>
  <si>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</si>
  <si>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</si>
  <si>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</si>
  <si>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</si>
  <si>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</si>
  <si>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</si>
  <si>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</si>
  <si>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</si>
  <si>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</si>
  <si>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</si>
  <si>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</si>
  <si>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</si>
  <si>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</si>
  <si>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</si>
  <si>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</si>
  <si>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</si>
  <si>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</si>
  <si>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</si>
  <si>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</si>
  <si>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</si>
  <si>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</si>
  <si>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</si>
  <si>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</si>
  <si>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</si>
  <si>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</si>
  <si>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</si>
  <si>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</si>
  <si>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</si>
  <si>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</si>
  <si>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</si>
  <si>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</si>
  <si>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</si>
  <si>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</si>
  <si>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</si>
  <si>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</si>
  <si>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</si>
  <si>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</si>
  <si>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</si>
  <si>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</si>
  <si>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</si>
  <si>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</si>
  <si>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</si>
  <si>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</si>
  <si>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</si>
  <si>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</si>
  <si>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</si>
  <si>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</si>
  <si>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</si>
  <si>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</si>
  <si>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</si>
  <si>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</si>
  <si>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</si>
  <si>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</si>
  <si>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</si>
  <si>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</si>
  <si>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</si>
  <si>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</si>
  <si>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</si>
  <si>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</si>
  <si>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</si>
  <si>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</si>
  <si>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</si>
  <si>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</si>
  <si>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</si>
  <si>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</si>
  <si>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</si>
  <si>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</si>
  <si>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</si>
  <si>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</si>
  <si>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</si>
  <si>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</si>
  <si>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</si>
  <si>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</si>
  <si>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</si>
  <si>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</si>
  <si>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</si>
  <si>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</si>
  <si>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</si>
  <si>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</si>
  <si>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</si>
  <si>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</si>
  <si>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</si>
  <si>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</si>
  <si>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</si>
  <si>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</si>
  <si>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</si>
  <si>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</si>
  <si>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</si>
  <si>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</si>
  <si>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</si>
  <si>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</si>
  <si>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</si>
  <si>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</si>
  <si>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</si>
  <si>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</si>
  <si>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</si>
  <si>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</si>
  <si>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</si>
  <si>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</si>
  <si>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</si>
  <si>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</si>
  <si>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</si>
  <si>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</si>
  <si>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</si>
  <si>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</si>
  <si>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</si>
  <si>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</si>
  <si>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</si>
  <si>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</si>
  <si>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</si>
  <si>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</si>
  <si>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</si>
  <si>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</si>
  <si>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</si>
  <si>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</si>
  <si>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</si>
  <si>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</si>
  <si>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</si>
  <si>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</si>
  <si>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</si>
  <si>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</si>
  <si>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</si>
  <si>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</si>
  <si>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</si>
  <si>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</si>
  <si>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</si>
  <si>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</si>
  <si>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</si>
  <si>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</si>
  <si>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</si>
  <si>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</si>
  <si>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</si>
  <si>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</si>
  <si>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</si>
  <si>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</si>
  <si>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</si>
  <si>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</si>
  <si>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</si>
  <si>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</si>
  <si>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</si>
  <si>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</si>
  <si>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</si>
  <si>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</si>
  <si>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</si>
  <si>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</si>
  <si>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</si>
  <si>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</si>
  <si>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</si>
  <si>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</si>
  <si>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</si>
  <si>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</si>
  <si>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</si>
  <si>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</si>
  <si>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</si>
  <si>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</si>
  <si>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</si>
  <si>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</si>
  <si>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</si>
  <si>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</si>
  <si>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</si>
  <si>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</si>
  <si>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</si>
  <si>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</si>
  <si>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</si>
  <si>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</si>
  <si>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</si>
  <si>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</si>
  <si>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</si>
  <si>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</si>
  <si>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</si>
  <si>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</si>
  <si>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</si>
  <si>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</si>
  <si>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</si>
  <si>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</si>
  <si>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</si>
  <si>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</si>
  <si>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</si>
  <si>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</si>
  <si>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</si>
  <si>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</si>
  <si>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</si>
  <si>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</si>
  <si>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</si>
  <si>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</si>
  <si>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</si>
  <si>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</si>
  <si>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</si>
  <si>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</si>
  <si>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</si>
  <si>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</si>
  <si>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</si>
  <si>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</si>
  <si>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</si>
  <si>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</si>
  <si>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</si>
  <si>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</si>
  <si>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</si>
  <si>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</si>
  <si>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</si>
  <si>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</si>
  <si>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</si>
  <si>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</si>
  <si>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</si>
  <si>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</si>
  <si>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</si>
  <si>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</si>
  <si>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</si>
  <si>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</si>
  <si>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</si>
  <si>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</si>
  <si>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</si>
  <si>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</si>
  <si>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</si>
  <si>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</si>
  <si>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</si>
  <si>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</si>
  <si>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</si>
  <si>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</si>
  <si>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</si>
  <si>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</si>
  <si>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</si>
  <si>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</si>
  <si>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</si>
  <si>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</si>
  <si>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</si>
  <si>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</si>
  <si>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</si>
  <si>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</si>
  <si>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</si>
  <si>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</si>
  <si>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</si>
  <si>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</si>
  <si>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</si>
  <si>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</si>
  <si>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</si>
  <si>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</si>
  <si>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</si>
  <si>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</si>
  <si>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</si>
  <si>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</si>
  <si>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</si>
  <si>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</si>
  <si>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</si>
  <si>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</si>
  <si>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</si>
  <si>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</si>
  <si>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</si>
  <si>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</si>
  <si>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</si>
  <si>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</si>
  <si>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</si>
  <si>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</si>
  <si>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</si>
  <si>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</si>
  <si>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</si>
  <si>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</si>
  <si>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</si>
  <si>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</si>
  <si>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</si>
  <si>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</si>
  <si>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</si>
  <si>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</si>
  <si>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</si>
  <si>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</si>
  <si>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</si>
  <si>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</si>
  <si>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</si>
  <si>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</si>
  <si>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</si>
  <si>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</si>
  <si>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</si>
  <si>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</si>
  <si>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</si>
  <si>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</si>
  <si>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</si>
  <si>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</si>
  <si>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</si>
  <si>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</si>
  <si>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</si>
  <si>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</si>
  <si>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</si>
  <si>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</si>
  <si>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</si>
  <si>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</si>
  <si>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</si>
  <si>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</si>
  <si>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</si>
  <si>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</si>
  <si>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</si>
  <si>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</si>
  <si>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</si>
  <si>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</si>
  <si>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</si>
  <si>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</si>
  <si>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</si>
  <si>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</si>
  <si>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</si>
  <si>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</si>
  <si>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</si>
  <si>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</si>
  <si>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</si>
  <si>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</si>
  <si>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</si>
  <si>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</si>
  <si>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</si>
  <si>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</si>
  <si>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</si>
  <si>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</si>
  <si>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</si>
  <si>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</si>
  <si>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</si>
  <si>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</si>
  <si>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</si>
  <si>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</si>
  <si>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</si>
  <si>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</si>
  <si>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</si>
  <si>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</si>
  <si>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</si>
  <si>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</si>
  <si>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</si>
  <si>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</si>
  <si>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</si>
  <si>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</si>
  <si>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</si>
  <si>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</si>
  <si>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</si>
  <si>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</si>
  <si>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</si>
  <si>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</si>
  <si>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</si>
  <si>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</si>
  <si>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</si>
  <si>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</si>
  <si>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</si>
  <si>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</si>
  <si>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</si>
  <si>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</si>
  <si>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</si>
  <si>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</si>
  <si>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</si>
  <si>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</si>
  <si>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</si>
  <si>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</si>
  <si>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</si>
  <si>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</si>
  <si>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</si>
  <si>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</si>
  <si>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</si>
  <si>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</si>
  <si>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</si>
  <si>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</si>
  <si>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</si>
  <si>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</si>
  <si>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</si>
  <si>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</si>
  <si>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</si>
  <si>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</si>
  <si>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</si>
  <si>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</si>
  <si>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</si>
  <si>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</si>
  <si>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</si>
  <si>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</si>
  <si>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</si>
  <si>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</si>
  <si>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</si>
  <si>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</si>
  <si>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</si>
  <si>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</si>
  <si>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</si>
  <si>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</si>
  <si>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</si>
  <si>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</si>
  <si>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</si>
  <si>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</si>
  <si>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</si>
  <si>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</si>
  <si>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</si>
  <si>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</si>
  <si>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</si>
  <si>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</si>
  <si>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</si>
  <si>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</si>
  <si>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</si>
  <si>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</si>
  <si>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</si>
  <si>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</si>
  <si>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</si>
  <si>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</si>
  <si>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</si>
  <si>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</si>
  <si>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</si>
  <si>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</si>
  <si>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</si>
  <si>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</si>
  <si>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</si>
  <si>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</si>
  <si>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</si>
  <si>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</si>
  <si>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</si>
  <si>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</si>
  <si>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</si>
  <si>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</si>
  <si>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</si>
  <si>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</si>
  <si>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</si>
  <si>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</si>
  <si>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</si>
  <si>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</si>
  <si>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</si>
  <si>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</si>
  <si>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</si>
  <si>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</si>
  <si>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</si>
  <si>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</si>
  <si>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</si>
  <si>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</si>
  <si>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</si>
  <si>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</si>
  <si>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</si>
  <si>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</si>
  <si>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</si>
  <si>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</si>
  <si>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</si>
  <si>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</si>
  <si>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</si>
  <si>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</si>
  <si>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</si>
  <si>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</si>
  <si>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</si>
  <si>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</si>
  <si>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</si>
  <si>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</si>
  <si>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</si>
  <si>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</si>
  <si>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</si>
  <si>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</si>
  <si>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</si>
  <si>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</si>
  <si>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</si>
  <si>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</si>
  <si>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</si>
  <si>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</si>
  <si>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</si>
  <si>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</si>
  <si>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</si>
  <si>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</si>
  <si>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</si>
  <si>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</si>
  <si>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</si>
  <si>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</si>
  <si>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</si>
  <si>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</si>
  <si>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</si>
  <si>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</si>
  <si>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</si>
  <si>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</si>
  <si>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</si>
  <si>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</si>
  <si>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</si>
  <si>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</si>
  <si>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</si>
  <si>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</si>
  <si>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</si>
  <si>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</si>
  <si>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</si>
  <si>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</si>
  <si>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</si>
  <si>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</si>
  <si>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</si>
  <si>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</si>
  <si>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</si>
  <si>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</si>
  <si>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</si>
  <si>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</si>
  <si>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</si>
  <si>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</si>
  <si>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</si>
  <si>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</si>
  <si>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</si>
  <si>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</si>
  <si>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</si>
  <si>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</si>
  <si>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</si>
  <si>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</si>
  <si>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</si>
  <si>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</si>
  <si>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</si>
  <si>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</si>
  <si>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</si>
  <si>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</si>
  <si>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</si>
  <si>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</si>
  <si>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</si>
  <si>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</si>
  <si>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</si>
  <si>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</si>
  <si>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</si>
  <si>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</si>
  <si>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</si>
  <si>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</si>
  <si>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</si>
  <si>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</si>
  <si>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</si>
  <si>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</si>
  <si>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</si>
  <si>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</si>
  <si>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</si>
  <si>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</si>
  <si>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</si>
  <si>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</si>
  <si>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</si>
  <si>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</si>
  <si>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</si>
  <si>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</si>
  <si>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</si>
  <si>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</si>
  <si>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</si>
  <si>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</si>
  <si>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</si>
  <si>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</si>
  <si>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</si>
  <si>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</si>
  <si>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</si>
  <si>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</si>
  <si>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</si>
  <si>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</si>
  <si>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</si>
  <si>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</si>
  <si>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</si>
  <si>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</si>
  <si>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</si>
  <si>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</si>
  <si>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</si>
  <si>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</si>
  <si>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</si>
  <si>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</si>
  <si>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</si>
  <si>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</si>
  <si>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</si>
  <si>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</si>
  <si>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</si>
  <si>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</si>
  <si>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</si>
  <si>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</si>
  <si>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</si>
  <si>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</si>
  <si>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</si>
  <si>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</si>
  <si>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</si>
  <si>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</si>
  <si>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</si>
  <si>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</si>
  <si>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</si>
  <si>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</si>
  <si>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</si>
  <si>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</si>
  <si>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</si>
  <si>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</si>
  <si>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</si>
  <si>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</si>
  <si>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</si>
  <si>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</si>
  <si>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</si>
  <si>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</si>
  <si>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</si>
  <si>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</si>
  <si>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</si>
  <si>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</si>
  <si>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</si>
  <si>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</si>
  <si>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</si>
  <si>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</si>
  <si>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</si>
  <si>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</si>
  <si>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</si>
  <si>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</si>
  <si>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</si>
  <si>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</si>
  <si>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</si>
  <si>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</si>
  <si>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</si>
  <si>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</si>
  <si>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</si>
  <si>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</si>
  <si>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</si>
  <si>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</si>
  <si>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</si>
  <si>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</si>
  <si>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</si>
  <si>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</si>
  <si>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</si>
  <si>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</si>
  <si>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</si>
  <si>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</si>
  <si>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</si>
  <si>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</si>
  <si>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</si>
  <si>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</si>
  <si>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</si>
  <si>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</si>
  <si>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</si>
  <si>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</si>
  <si>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</si>
  <si>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</si>
  <si>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</si>
  <si>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</si>
  <si>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</si>
  <si>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</si>
  <si>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</si>
  <si>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</si>
  <si>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</si>
  <si>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</si>
  <si>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</si>
  <si>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</si>
  <si>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</si>
  <si>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</si>
  <si>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</si>
  <si>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</si>
  <si>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</si>
  <si>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</si>
  <si>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</si>
  <si>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</si>
  <si>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</si>
  <si>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</si>
  <si>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</si>
  <si>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</si>
  <si>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</si>
  <si>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</si>
  <si>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</si>
  <si>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</si>
  <si>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</si>
  <si>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</si>
  <si>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</si>
  <si>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</si>
  <si>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</si>
  <si>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</si>
  <si>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</si>
  <si>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</si>
  <si>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</si>
  <si>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</si>
  <si>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</si>
  <si>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</si>
  <si>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</si>
  <si>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</si>
  <si>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</si>
  <si>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</si>
  <si>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</si>
  <si>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</si>
  <si>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</si>
  <si>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</si>
  <si>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</si>
  <si>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</si>
  <si>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</si>
  <si>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</si>
  <si>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</si>
  <si>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</si>
  <si>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</si>
  <si>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</si>
  <si>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</si>
  <si>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</si>
  <si>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</si>
  <si>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</si>
  <si>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</si>
  <si>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</si>
  <si>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</si>
  <si>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</si>
  <si>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</si>
  <si>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</si>
  <si>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</si>
  <si>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</si>
  <si>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</si>
  <si>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</si>
  <si>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</si>
  <si>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</si>
  <si>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</si>
  <si>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</si>
  <si>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</si>
  <si>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</si>
  <si>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</si>
  <si>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</si>
  <si>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</si>
  <si>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</si>
  <si>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</si>
  <si>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</si>
  <si>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</si>
  <si>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</si>
  <si>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</si>
  <si>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</si>
  <si>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</si>
  <si>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</si>
  <si>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</si>
  <si>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</si>
  <si>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</si>
  <si>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</si>
  <si>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</si>
  <si>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</si>
  <si>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</si>
  <si>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</si>
  <si>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</si>
  <si>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</si>
  <si>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</si>
  <si>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</si>
  <si>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</si>
  <si>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</si>
  <si>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</si>
  <si>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</si>
  <si>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</si>
  <si>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</si>
  <si>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</si>
  <si>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</si>
  <si>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</si>
  <si>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</si>
  <si>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</si>
  <si>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</si>
  <si>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</si>
  <si>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</si>
  <si>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</si>
  <si>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</si>
  <si>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</si>
  <si>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</si>
  <si>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</si>
  <si>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</si>
  <si>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</si>
  <si>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</si>
  <si>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</si>
  <si>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</si>
  <si>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</si>
  <si>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</si>
  <si>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</si>
  <si>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</si>
  <si>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</si>
  <si>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</si>
  <si>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</si>
  <si>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</si>
  <si>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</si>
  <si>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</si>
  <si>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</si>
  <si>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</si>
  <si>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</si>
  <si>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</si>
  <si>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</si>
  <si>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</si>
  <si>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</si>
  <si>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</si>
  <si>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</si>
  <si>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</si>
  <si>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</si>
  <si>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</si>
  <si>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</si>
  <si>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</si>
  <si>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</si>
  <si>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</si>
  <si>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</si>
  <si>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</si>
  <si>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</si>
  <si>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</si>
  <si>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</si>
  <si>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</si>
  <si>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</si>
  <si>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</si>
  <si>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</si>
  <si>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</si>
  <si>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</si>
  <si>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</si>
  <si>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</si>
  <si>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</si>
  <si>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</si>
  <si>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</si>
  <si>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</si>
  <si>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</si>
  <si>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</si>
  <si>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</si>
  <si>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</si>
  <si>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</si>
  <si>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</si>
  <si>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</si>
  <si>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</si>
  <si>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</si>
  <si>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</si>
  <si>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</si>
  <si>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</si>
  <si>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</si>
  <si>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</si>
  <si>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</si>
  <si>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</si>
  <si>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</si>
  <si>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</si>
  <si>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</si>
  <si>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</si>
  <si>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</si>
  <si>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</si>
  <si>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</si>
  <si>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</si>
  <si>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</si>
  <si>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</si>
  <si>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</si>
  <si>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</si>
  <si>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</si>
  <si>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</si>
  <si>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</si>
  <si>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</si>
  <si>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</si>
  <si>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</si>
  <si>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</si>
  <si>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</si>
  <si>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</si>
  <si>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</si>
  <si>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</si>
  <si>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</si>
  <si>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</si>
  <si>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</si>
  <si>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</si>
  <si>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</si>
  <si>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</si>
  <si>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</si>
  <si>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</si>
  <si>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</si>
  <si>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</si>
  <si>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</si>
  <si>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</si>
  <si>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</si>
  <si>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</si>
  <si>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</si>
  <si>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</si>
  <si>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</si>
  <si>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</si>
  <si>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</si>
  <si>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</si>
  <si>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</si>
  <si>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</si>
  <si>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</si>
  <si>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</si>
  <si>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</si>
  <si>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</si>
  <si>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</si>
  <si>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</si>
  <si>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</si>
  <si>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</si>
  <si>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</si>
  <si>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</si>
  <si>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</si>
  <si>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</si>
  <si>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</si>
  <si>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</si>
  <si>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</si>
  <si>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</si>
  <si>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</si>
  <si>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</si>
  <si>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</si>
  <si>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</si>
  <si>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</si>
  <si>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</si>
  <si>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</si>
  <si>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</si>
  <si>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</si>
  <si>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</si>
  <si>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</si>
  <si>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</si>
  <si>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</si>
  <si>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</si>
  <si>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</si>
  <si>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</si>
  <si>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</si>
  <si>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</si>
  <si>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</si>
  <si>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</si>
  <si>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</si>
  <si>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</si>
  <si>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</si>
  <si>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</si>
  <si>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</si>
  <si>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</si>
  <si>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</si>
  <si>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</si>
  <si>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</si>
  <si>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</si>
  <si>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</si>
  <si>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</si>
  <si>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</si>
  <si>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</si>
  <si>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</si>
  <si>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</si>
  <si>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</si>
  <si>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</si>
  <si>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</si>
  <si>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</si>
  <si>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</si>
  <si>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</si>
  <si>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</si>
  <si>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</si>
  <si>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</si>
  <si>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</si>
  <si>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</si>
  <si>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</si>
  <si>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</si>
  <si>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</si>
  <si>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</si>
  <si>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</si>
  <si>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</si>
  <si>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</si>
  <si>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</si>
  <si>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</si>
  <si>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</si>
  <si>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</si>
  <si>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</si>
  <si>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</si>
  <si>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</si>
  <si>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</si>
  <si>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</si>
  <si>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</si>
  <si>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</si>
  <si>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</si>
  <si>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</si>
  <si>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</si>
  <si>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</si>
  <si>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</si>
  <si>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</si>
  <si>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</si>
  <si>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</si>
  <si>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</si>
  <si>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</si>
  <si>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</si>
  <si>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</si>
  <si>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</si>
  <si>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</si>
  <si>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</si>
  <si>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</si>
  <si>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</si>
  <si>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</si>
  <si>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</si>
  <si>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</si>
  <si>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</si>
  <si>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</si>
  <si>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</si>
  <si>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</si>
  <si>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</si>
  <si>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</si>
  <si>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</si>
  <si>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</si>
  <si>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</si>
  <si>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</si>
  <si>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</si>
  <si>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</si>
  <si>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</si>
  <si>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</si>
  <si>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</si>
  <si>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</si>
  <si>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</si>
  <si>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</si>
  <si>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</si>
  <si>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</si>
  <si>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</si>
  <si>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</si>
  <si>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</si>
  <si>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</si>
  <si>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</si>
  <si>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</si>
  <si>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</si>
  <si>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</si>
  <si>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</si>
  <si>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</si>
  <si>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</si>
  <si>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</si>
  <si>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</si>
  <si>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</si>
  <si>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</si>
  <si>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</si>
  <si>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</si>
  <si>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</si>
  <si>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</si>
  <si>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</si>
  <si>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</si>
  <si>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</si>
  <si>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</si>
  <si>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</si>
  <si>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</si>
  <si>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</si>
  <si>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</si>
  <si>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</si>
  <si>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</si>
  <si>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</si>
  <si>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</si>
  <si>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</si>
  <si>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</si>
  <si>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</si>
  <si>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</si>
  <si>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</si>
  <si>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</si>
  <si>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</si>
  <si>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</si>
  <si>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</si>
  <si>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</si>
  <si>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</si>
  <si>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</si>
  <si>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</si>
  <si>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</si>
  <si>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</si>
  <si>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</si>
  <si>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</si>
  <si>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</si>
  <si>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</si>
  <si>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</si>
  <si>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</si>
  <si>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</si>
  <si>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</si>
  <si>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</si>
  <si>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</si>
  <si>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</si>
  <si>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</si>
  <si>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</si>
  <si>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</si>
  <si>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</si>
  <si>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</si>
  <si>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</si>
  <si>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</si>
  <si>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</si>
  <si>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</si>
  <si>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</si>
  <si>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</si>
  <si>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</si>
  <si>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</si>
  <si>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</si>
  <si>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</si>
  <si>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</si>
  <si>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</si>
  <si>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</si>
  <si>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</si>
  <si>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</si>
  <si>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</si>
  <si>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</si>
  <si>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</si>
  <si>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</si>
  <si>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</si>
  <si>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</si>
  <si>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</si>
  <si>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</si>
  <si>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</si>
  <si>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</si>
  <si>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</si>
  <si>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</si>
  <si>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</si>
  <si>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</si>
  <si>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</si>
  <si>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</si>
  <si>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</si>
  <si>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</si>
  <si>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</si>
  <si>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</si>
  <si>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</si>
  <si>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</si>
  <si>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</si>
  <si>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</si>
  <si>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</si>
  <si>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</si>
  <si>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</si>
  <si>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</si>
  <si>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</si>
  <si>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</si>
  <si>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</si>
  <si>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</si>
  <si>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</si>
  <si>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</si>
  <si>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</si>
  <si>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</si>
  <si>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</si>
  <si>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</si>
  <si>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</si>
  <si>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</si>
  <si>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</si>
  <si>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</si>
  <si>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</si>
  <si>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</si>
  <si>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</si>
  <si>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</si>
  <si>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</si>
  <si>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</si>
  <si>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</si>
  <si>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</si>
  <si>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</si>
  <si>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</si>
  <si>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</si>
  <si>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</si>
  <si>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</si>
  <si>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</si>
  <si>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</si>
  <si>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</si>
  <si>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</si>
  <si>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</si>
  <si>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</si>
  <si>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</si>
  <si>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</si>
  <si>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</si>
  <si>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</si>
  <si>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</si>
  <si>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</si>
  <si>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</si>
  <si>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</si>
  <si>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</si>
  <si>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</si>
  <si>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</si>
  <si>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</si>
  <si>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</si>
  <si>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</si>
  <si>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</si>
  <si>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</si>
  <si>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</si>
  <si>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</si>
  <si>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</si>
  <si>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</si>
  <si>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</si>
  <si>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</si>
  <si>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</si>
  <si>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</si>
  <si>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</si>
  <si>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</si>
  <si>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</si>
  <si>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</si>
  <si>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</si>
  <si>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</si>
  <si>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</si>
  <si>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</si>
  <si>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</si>
  <si>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</si>
  <si>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</si>
  <si>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</si>
  <si>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</si>
  <si>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</si>
  <si>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</si>
  <si>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</si>
  <si>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</si>
  <si>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</si>
  <si>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</si>
  <si>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</si>
  <si>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</si>
  <si>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</si>
  <si>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</si>
  <si>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</si>
  <si>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</si>
  <si>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</si>
  <si>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</si>
  <si>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</si>
  <si>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</si>
  <si>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</si>
  <si>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</si>
  <si>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</si>
  <si>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</si>
  <si>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</si>
  <si>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</si>
  <si>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</si>
  <si>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</si>
  <si>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</si>
  <si>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</si>
  <si>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</si>
  <si>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</si>
  <si>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</si>
  <si>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</si>
  <si>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</si>
  <si>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</si>
  <si>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</si>
  <si>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</si>
  <si>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</si>
  <si>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</si>
  <si>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</si>
  <si>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</si>
  <si>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</si>
  <si>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</si>
  <si>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</si>
  <si>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</si>
  <si>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</si>
  <si>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</si>
  <si>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</si>
  <si>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</si>
  <si>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</si>
  <si>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</si>
  <si>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</si>
  <si>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</si>
  <si>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</si>
  <si>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</si>
  <si>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</si>
  <si>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</si>
  <si>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</si>
  <si>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</si>
  <si>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</si>
  <si>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</si>
  <si>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</si>
  <si>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</si>
  <si>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</si>
  <si>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</si>
  <si>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</si>
  <si>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</si>
  <si>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</si>
  <si>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</si>
  <si>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</si>
  <si>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</si>
  <si>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</si>
  <si>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</si>
  <si>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</si>
  <si>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</si>
  <si>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</si>
  <si>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</si>
  <si>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</si>
  <si>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</si>
  <si>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</si>
  <si>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</si>
  <si>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</si>
  <si>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</si>
  <si>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</si>
  <si>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</si>
  <si>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</si>
  <si>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</si>
  <si>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</si>
  <si>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</si>
  <si>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</si>
  <si>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</si>
  <si>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</si>
  <si>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</si>
  <si>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</si>
  <si>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</si>
  <si>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</si>
  <si>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</si>
  <si>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</si>
  <si>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</si>
  <si>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</si>
  <si>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</si>
  <si>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</si>
  <si>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</si>
  <si>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</si>
  <si>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</si>
  <si>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</si>
  <si>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</si>
  <si>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</si>
  <si>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</si>
  <si>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</si>
  <si>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</si>
  <si>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</si>
  <si>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</si>
  <si>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</si>
  <si>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</si>
  <si>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</si>
  <si>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</si>
  <si>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</si>
  <si>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</si>
  <si>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</si>
  <si>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</si>
  <si>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</si>
  <si>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</si>
  <si>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</si>
  <si>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</si>
  <si>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</si>
  <si>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</si>
  <si>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</si>
  <si>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</si>
  <si>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</si>
  <si>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</si>
  <si>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</si>
  <si>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</si>
  <si>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</si>
  <si>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</si>
  <si>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</si>
  <si>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</si>
  <si>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</si>
  <si>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</si>
  <si>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</si>
  <si>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</si>
  <si>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</si>
  <si>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</si>
  <si>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</si>
  <si>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</si>
  <si>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</si>
  <si>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</si>
  <si>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</si>
  <si>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</si>
  <si>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</si>
  <si>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</si>
  <si>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</si>
  <si>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</si>
  <si>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</si>
  <si>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</si>
  <si>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</si>
  <si>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</si>
  <si>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</si>
  <si>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</si>
  <si>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</si>
  <si>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</si>
  <si>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</si>
  <si>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</si>
  <si>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</si>
  <si>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</si>
  <si>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</si>
  <si>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</si>
  <si>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</si>
  <si>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</si>
  <si>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</si>
  <si>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</si>
  <si>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</si>
  <si>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</si>
  <si>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</si>
  <si>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</si>
  <si>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</si>
  <si>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</si>
  <si>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</si>
  <si>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</si>
  <si>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</si>
  <si>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</si>
  <si>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</si>
  <si>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</si>
  <si>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</si>
  <si>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</si>
  <si>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</si>
  <si>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</si>
  <si>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</si>
  <si>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</si>
  <si>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</si>
  <si>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</si>
  <si>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</si>
  <si>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</si>
  <si>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</si>
  <si>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</si>
  <si>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</si>
  <si>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</si>
  <si>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</si>
  <si>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</si>
  <si>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</si>
  <si>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</si>
  <si>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</si>
  <si>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</si>
  <si>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</si>
  <si>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</si>
  <si>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</si>
  <si>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</si>
  <si>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</si>
  <si>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</si>
  <si>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</si>
  <si>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</si>
  <si>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</si>
  <si>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</si>
  <si>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</si>
  <si>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</si>
  <si>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</si>
  <si>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</si>
  <si>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</si>
  <si>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</si>
  <si>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</si>
  <si>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</si>
  <si>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</si>
  <si>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</si>
  <si>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</si>
  <si>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</si>
  <si>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</si>
  <si>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</si>
  <si>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</si>
  <si>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</si>
  <si>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</si>
  <si>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</si>
  <si>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</si>
  <si>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</si>
  <si>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</si>
  <si>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</si>
  <si>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</si>
  <si>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</si>
  <si>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</si>
  <si>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</si>
  <si>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</si>
  <si>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</si>
  <si>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</si>
  <si>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</si>
  <si>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</si>
  <si>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</si>
  <si>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</si>
  <si>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</si>
  <si>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</si>
  <si>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</si>
  <si>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</si>
  <si>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</si>
  <si>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</si>
  <si>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</si>
  <si>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</si>
  <si>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</si>
  <si>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</si>
  <si>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</si>
  <si>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</si>
  <si>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</si>
  <si>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</si>
  <si>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</si>
  <si>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</si>
  <si>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</si>
  <si>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</si>
  <si>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</si>
  <si>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</si>
  <si>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</si>
  <si>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</si>
  <si>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</si>
  <si>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</si>
  <si>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</si>
  <si>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</si>
  <si>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</si>
  <si>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</si>
  <si>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</si>
  <si>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</si>
  <si>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</si>
  <si>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</si>
  <si>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</si>
  <si>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</si>
  <si>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</si>
  <si>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</si>
  <si>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</si>
  <si>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</si>
  <si>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</si>
  <si>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</si>
  <si>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</si>
  <si>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</si>
  <si>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</si>
  <si>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</si>
  <si>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</si>
  <si>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</si>
  <si>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</si>
  <si>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</si>
  <si>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</si>
  <si>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</si>
  <si>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</si>
  <si>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</si>
  <si>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</si>
  <si>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</si>
  <si>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</si>
  <si>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</si>
  <si>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</si>
  <si>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</si>
  <si>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</si>
  <si>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</si>
  <si>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</si>
  <si>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</si>
  <si>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</si>
  <si>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</si>
  <si>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</si>
  <si>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</si>
  <si>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</si>
  <si>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</si>
  <si>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</si>
  <si>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</si>
  <si>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</si>
  <si>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</si>
  <si>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</si>
  <si>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</si>
  <si>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</si>
  <si>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</si>
  <si>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</si>
  <si>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</si>
  <si>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</si>
  <si>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</si>
  <si>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</si>
  <si>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</si>
  <si>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</si>
  <si>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</si>
  <si>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</si>
  <si>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</si>
  <si>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</si>
  <si>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</si>
  <si>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</si>
  <si>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</si>
  <si>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</si>
  <si>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</si>
  <si>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</si>
  <si>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</si>
  <si>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</si>
  <si>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</si>
  <si>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</si>
  <si>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</si>
  <si>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</si>
  <si>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</si>
  <si>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</si>
  <si>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</si>
  <si>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</si>
  <si>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</si>
  <si>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</si>
  <si>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</si>
  <si>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</si>
  <si>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</si>
  <si>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</si>
  <si>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</si>
  <si>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</si>
  <si>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</si>
  <si>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</si>
  <si>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</si>
  <si>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</si>
  <si>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</si>
  <si>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</si>
  <si>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</si>
  <si>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</si>
  <si>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</si>
  <si>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</si>
  <si>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</si>
  <si>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</si>
  <si>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</si>
  <si>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</si>
  <si>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</si>
  <si>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</si>
  <si>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</si>
  <si>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</si>
  <si>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</si>
  <si>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</si>
  <si>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</si>
  <si>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</si>
  <si>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</si>
  <si>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</si>
  <si>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</si>
  <si>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</si>
  <si>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</si>
  <si>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</si>
  <si>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</si>
  <si>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</si>
  <si>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</si>
  <si>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</si>
  <si>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</si>
  <si>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</si>
  <si>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</si>
  <si>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</si>
  <si>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</si>
  <si>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</si>
  <si>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</si>
  <si>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</si>
  <si>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</si>
  <si>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</si>
  <si>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</si>
  <si>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</si>
  <si>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</si>
  <si>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</si>
  <si>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</si>
  <si>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</si>
  <si>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</si>
  <si>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</si>
  <si>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</si>
  <si>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</si>
  <si>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</si>
  <si>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</si>
  <si>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</si>
  <si>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</si>
  <si>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</si>
  <si>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</si>
  <si>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</si>
  <si>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</si>
  <si>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</si>
  <si>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</si>
  <si>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</si>
  <si>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</si>
  <si>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</si>
  <si>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</si>
  <si>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</si>
  <si>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</si>
  <si>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</si>
  <si>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</si>
  <si>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</si>
  <si>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</si>
  <si>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</si>
  <si>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</si>
  <si>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</si>
  <si>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</si>
  <si>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</si>
  <si>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</si>
  <si>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</si>
  <si>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</si>
  <si>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</si>
  <si>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</si>
  <si>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</si>
  <si>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</si>
  <si>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</si>
  <si>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</si>
  <si>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</si>
  <si>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</si>
  <si>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</si>
  <si>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</si>
  <si>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</si>
  <si>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</si>
  <si>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</si>
  <si>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</si>
  <si>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</si>
  <si>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</si>
  <si>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</si>
  <si>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</si>
  <si>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</si>
  <si>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</si>
  <si>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</si>
  <si>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</si>
  <si>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</si>
  <si>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</si>
  <si>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</si>
  <si>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</si>
  <si>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</si>
  <si>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</si>
  <si>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</si>
  <si>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</si>
  <si>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</si>
  <si>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</si>
  <si>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</si>
  <si>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</si>
  <si>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</si>
  <si>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</si>
  <si>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</si>
  <si>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</si>
  <si>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</si>
  <si>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</si>
  <si>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</si>
  <si>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</si>
  <si>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</si>
  <si>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</si>
  <si>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</si>
  <si>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</si>
  <si>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</si>
  <si>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</si>
  <si>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</si>
  <si>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</si>
  <si>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</si>
  <si>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</si>
  <si>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</si>
  <si>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</si>
  <si>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</si>
  <si>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</si>
  <si>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</si>
  <si>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</si>
  <si>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</si>
  <si>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</si>
  <si>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</si>
  <si>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</si>
  <si>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</si>
  <si>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</si>
  <si>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</si>
  <si>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</si>
  <si>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</si>
  <si>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</si>
  <si>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</si>
  <si>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</si>
  <si>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</si>
  <si>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</si>
  <si>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</si>
  <si>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</si>
  <si>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</si>
  <si>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</si>
  <si>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</si>
  <si>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</si>
  <si>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</si>
  <si>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</si>
  <si>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</si>
  <si>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</si>
  <si>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</si>
  <si>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</si>
  <si>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</si>
  <si>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</si>
  <si>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</si>
  <si>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</si>
  <si>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</si>
  <si>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</si>
  <si>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</si>
  <si>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</si>
  <si>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</si>
  <si>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</si>
  <si>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</si>
  <si>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</si>
  <si>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</si>
  <si>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</si>
  <si>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</si>
  <si>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</si>
  <si>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</si>
  <si>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</si>
  <si>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</si>
  <si>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</si>
  <si>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</si>
  <si>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</si>
  <si>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</si>
  <si>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</si>
  <si>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</si>
  <si>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</si>
  <si>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</si>
  <si>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</si>
  <si>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</si>
  <si>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</si>
  <si>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</si>
  <si>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</si>
  <si>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</si>
  <si>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</si>
  <si>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</si>
  <si>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</si>
  <si>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</si>
  <si>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</si>
  <si>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</si>
  <si>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</si>
  <si>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</si>
  <si>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</si>
  <si>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</si>
  <si>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</si>
  <si>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</si>
  <si>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</si>
  <si>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</si>
  <si>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</si>
  <si>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</si>
  <si>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</si>
  <si>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</si>
  <si>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</si>
  <si>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</si>
  <si>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</si>
  <si>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</si>
  <si>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</si>
  <si>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</si>
  <si>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</si>
  <si>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</si>
  <si>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</si>
  <si>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</si>
  <si>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</si>
  <si>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</si>
  <si>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</si>
  <si>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</si>
  <si>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</si>
  <si>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</si>
  <si>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</si>
  <si>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</si>
  <si>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</si>
  <si>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</si>
  <si>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</si>
  <si>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</si>
  <si>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</si>
  <si>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</si>
  <si>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</si>
  <si>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</si>
  <si>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</si>
  <si>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</si>
  <si>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</si>
  <si>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</si>
  <si>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</si>
  <si>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</si>
  <si>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</si>
  <si>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</si>
  <si>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</si>
  <si>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</si>
  <si>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</si>
  <si>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</si>
  <si>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</si>
  <si>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</si>
  <si>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</si>
  <si>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</si>
  <si>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</si>
  <si>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</si>
  <si>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</si>
  <si>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</si>
  <si>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</si>
  <si>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</si>
  <si>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</si>
  <si>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</si>
  <si>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</si>
  <si>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</si>
  <si>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</si>
  <si>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</si>
  <si>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</si>
  <si>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</si>
  <si>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</si>
  <si>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</si>
  <si>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</si>
  <si>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</si>
  <si>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</si>
  <si>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</si>
  <si>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</si>
  <si>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</si>
  <si>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</si>
  <si>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</si>
  <si>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</si>
  <si>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</si>
  <si>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</si>
  <si>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</si>
  <si>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</si>
  <si>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</si>
  <si>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</si>
  <si>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</si>
  <si>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</si>
  <si>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</si>
  <si>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</si>
  <si>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</si>
  <si>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</si>
  <si>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</si>
  <si>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</si>
  <si>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</si>
  <si>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</si>
  <si>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</si>
  <si>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</si>
  <si>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</si>
  <si>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</si>
  <si>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</si>
  <si>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</si>
  <si>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</si>
  <si>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</si>
  <si>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</si>
  <si>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</si>
  <si>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</si>
  <si>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</si>
  <si>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</si>
  <si>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</si>
  <si>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</si>
  <si>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</si>
  <si>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</si>
  <si>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</si>
  <si>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</si>
  <si>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</si>
  <si>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</si>
  <si>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</si>
  <si>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</si>
  <si>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</si>
  <si>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</si>
  <si>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</si>
  <si>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</si>
  <si>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</si>
  <si>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</si>
  <si>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</si>
  <si>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</si>
  <si>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</si>
  <si>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</si>
  <si>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</si>
  <si>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</si>
  <si>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</si>
  <si>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</si>
  <si>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</si>
  <si>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</si>
  <si>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</si>
  <si>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</si>
  <si>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</si>
  <si>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</si>
  <si>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</si>
  <si>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</si>
  <si>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</si>
  <si>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</si>
  <si>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</si>
  <si>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</si>
  <si>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</si>
  <si>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</si>
  <si>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</si>
  <si>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</si>
  <si>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</si>
  <si>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</si>
  <si>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</si>
  <si>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</si>
  <si>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</si>
  <si>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</si>
  <si>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</si>
  <si>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</si>
  <si>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</si>
  <si>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</si>
  <si>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</si>
  <si>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</si>
  <si>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</si>
  <si>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</si>
  <si>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</si>
  <si>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</si>
  <si>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</si>
  <si>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</si>
  <si>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</si>
  <si>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</si>
  <si>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</si>
  <si>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</si>
  <si>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</si>
  <si>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</si>
  <si>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</si>
  <si>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</si>
  <si>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</si>
  <si>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</si>
  <si>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</si>
  <si>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</si>
  <si>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</si>
  <si>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</si>
  <si>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</si>
  <si>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</si>
  <si>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</si>
  <si>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</si>
  <si>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</si>
  <si>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</si>
  <si>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</si>
  <si>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</si>
  <si>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</si>
  <si>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</si>
  <si>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</si>
  <si>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</si>
  <si>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</si>
  <si>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</si>
  <si>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</si>
  <si>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</si>
  <si>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</si>
  <si>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</si>
  <si>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</si>
  <si>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</si>
  <si>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</si>
  <si>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</si>
  <si>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</si>
  <si>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</si>
  <si>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</si>
  <si>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</si>
  <si>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</si>
  <si>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</si>
  <si>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</si>
  <si>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</si>
  <si>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</si>
  <si>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</si>
  <si>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</si>
  <si>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</si>
  <si>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</si>
  <si>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</si>
  <si>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</si>
  <si>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</si>
  <si>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</si>
  <si>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</si>
  <si>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</si>
  <si>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</si>
  <si>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</si>
  <si>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</si>
  <si>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</si>
  <si>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</si>
  <si>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</si>
  <si>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</si>
  <si>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</si>
  <si>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</si>
  <si>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</si>
  <si>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</si>
  <si>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</si>
  <si>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</si>
  <si>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</si>
  <si>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</si>
  <si>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</si>
  <si>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</si>
  <si>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</si>
  <si>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</si>
  <si>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</si>
  <si>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</si>
  <si>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</si>
  <si>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</si>
  <si>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</si>
  <si>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</si>
  <si>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</si>
  <si>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</si>
  <si>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</si>
  <si>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</si>
  <si>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</si>
  <si>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</si>
  <si>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</si>
  <si>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</si>
  <si>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</si>
  <si>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</si>
  <si>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</si>
  <si>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</si>
  <si>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</si>
  <si>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</si>
  <si>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</si>
  <si>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</si>
  <si>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</si>
  <si>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</si>
  <si>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</si>
  <si>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</si>
  <si>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</si>
  <si>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</si>
  <si>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</si>
  <si>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</si>
  <si>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</si>
  <si>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</si>
  <si>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</si>
  <si>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</si>
  <si>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</si>
  <si>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</si>
  <si>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</si>
  <si>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</si>
  <si>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</si>
  <si>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</si>
  <si>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</si>
  <si>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</si>
  <si>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</si>
  <si>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</si>
  <si>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</si>
  <si>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</si>
  <si>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</si>
  <si>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</si>
  <si>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</si>
  <si>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</si>
  <si>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</si>
  <si>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</si>
  <si>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</si>
  <si>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</si>
  <si>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</si>
  <si>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</si>
  <si>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</si>
  <si>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</si>
  <si>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</si>
  <si>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</si>
  <si>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</si>
  <si>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</si>
  <si>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</si>
  <si>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</si>
  <si>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</si>
  <si>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</si>
  <si>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</si>
  <si>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</si>
  <si>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</si>
  <si>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</si>
  <si>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</si>
  <si>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</si>
  <si>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</si>
  <si>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</si>
  <si>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</si>
  <si>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</si>
  <si>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</si>
  <si>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</si>
  <si>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</si>
  <si>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</si>
  <si>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</si>
  <si>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</si>
  <si>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</si>
  <si>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</si>
  <si>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</si>
  <si>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</si>
  <si>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</si>
  <si>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</si>
  <si>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</si>
  <si>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</si>
  <si>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</si>
  <si>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</si>
  <si>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</si>
  <si>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</si>
  <si>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</si>
  <si>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</si>
  <si>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</si>
  <si>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</si>
  <si>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</si>
  <si>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</si>
  <si>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</si>
  <si>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</si>
  <si>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</si>
  <si>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</si>
  <si>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</si>
  <si>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</si>
  <si>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</si>
  <si>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</si>
  <si>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</si>
  <si>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</si>
  <si>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</si>
  <si>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</si>
  <si>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</si>
  <si>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</si>
  <si>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</si>
  <si>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</si>
  <si>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</si>
  <si>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</si>
  <si>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</si>
  <si>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</si>
  <si>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</si>
  <si>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</si>
  <si>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</si>
  <si>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</si>
  <si>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</si>
  <si>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</si>
  <si>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</si>
  <si>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</si>
  <si>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</si>
  <si>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</si>
  <si>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</si>
  <si>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</si>
  <si>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</si>
  <si>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</si>
  <si>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</si>
  <si>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</si>
  <si>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</si>
  <si>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</si>
  <si>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</si>
  <si>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</si>
  <si>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</si>
  <si>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</si>
  <si>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</si>
  <si>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</si>
  <si>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</si>
  <si>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</si>
  <si>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</si>
  <si>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</si>
  <si>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</si>
  <si>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</si>
  <si>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</si>
  <si>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</si>
  <si>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</si>
  <si>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</si>
  <si>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</si>
  <si>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</si>
  <si>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</si>
  <si>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</si>
  <si>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</si>
  <si>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</si>
  <si>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</si>
  <si>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</si>
  <si>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</si>
  <si>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</si>
  <si>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</si>
  <si>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</si>
  <si>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</si>
  <si>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</si>
  <si>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</si>
  <si>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</si>
  <si>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</si>
  <si>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</si>
  <si>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</si>
  <si>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</si>
  <si>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</si>
  <si>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</si>
  <si>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</si>
  <si>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</si>
  <si>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</si>
  <si>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</si>
  <si>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</si>
  <si>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</si>
  <si>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</si>
  <si>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</si>
  <si>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</si>
  <si>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</si>
  <si>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</si>
  <si>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</si>
  <si>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</si>
  <si>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</si>
  <si>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</si>
  <si>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</si>
  <si>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</si>
  <si>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</si>
  <si>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</si>
  <si>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</si>
  <si>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</si>
  <si>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</si>
  <si>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</si>
  <si>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</si>
  <si>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</si>
  <si>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</si>
  <si>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</si>
  <si>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</si>
  <si>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</si>
  <si>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</si>
  <si>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</si>
  <si>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</si>
  <si>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</si>
  <si>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</si>
  <si>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</si>
  <si>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</si>
  <si>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</si>
  <si>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</si>
  <si>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</si>
  <si>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</si>
  <si>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</si>
  <si>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</si>
  <si>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</si>
  <si>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</si>
  <si>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</si>
  <si>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</si>
  <si>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</si>
  <si>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</si>
  <si>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</si>
  <si>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</si>
  <si>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</si>
  <si>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</si>
  <si>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</si>
  <si>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</si>
  <si>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</si>
  <si>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</si>
  <si>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</si>
  <si>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</si>
  <si>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</si>
  <si>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</si>
  <si>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</si>
  <si>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</si>
  <si>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</si>
  <si>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</si>
  <si>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</si>
  <si>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</si>
  <si>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</si>
  <si>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</si>
  <si>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</si>
  <si>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</si>
  <si>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</si>
  <si>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</si>
  <si>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</si>
  <si>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</si>
  <si>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</si>
  <si>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</si>
  <si>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</si>
  <si>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</si>
  <si>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</si>
  <si>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</si>
  <si>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</si>
  <si>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</si>
  <si>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</si>
  <si>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</si>
  <si>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</si>
  <si>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</si>
  <si>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</si>
  <si>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</si>
  <si>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</si>
  <si>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</si>
  <si>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</si>
  <si>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</si>
  <si>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</si>
  <si>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</si>
  <si>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</si>
  <si>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</si>
  <si>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</si>
  <si>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</si>
  <si>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</si>
  <si>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</si>
  <si>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</si>
  <si>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</si>
  <si>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</si>
  <si>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</si>
  <si>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</si>
  <si>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</si>
  <si>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</si>
  <si>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</si>
  <si>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</si>
  <si>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</si>
  <si>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</si>
  <si>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</si>
  <si>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</si>
  <si>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</si>
  <si>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</si>
  <si>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</si>
  <si>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</si>
  <si>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</si>
  <si>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</si>
  <si>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</si>
  <si>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</si>
  <si>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</si>
  <si>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</si>
  <si>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</si>
  <si>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</si>
  <si>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</si>
  <si>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</si>
  <si>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</si>
  <si>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</si>
  <si>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</si>
  <si>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</si>
  <si>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</si>
  <si>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</si>
  <si>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</si>
  <si>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</si>
  <si>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</si>
  <si>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</si>
  <si>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</si>
  <si>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</si>
  <si>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</si>
  <si>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</si>
  <si>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</si>
  <si>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</si>
  <si>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</si>
  <si>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</si>
  <si>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</si>
  <si>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</si>
  <si>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</si>
  <si>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</si>
  <si>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</si>
  <si>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</si>
  <si>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</si>
  <si>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</si>
  <si>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</si>
  <si>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</si>
  <si>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</si>
  <si>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</si>
  <si>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</si>
  <si>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</si>
  <si>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</si>
  <si>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</si>
  <si>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</si>
  <si>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</si>
  <si>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</si>
  <si>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</si>
  <si>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</si>
  <si>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</si>
  <si>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</si>
  <si>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</si>
  <si>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</si>
  <si>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</si>
  <si>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</si>
  <si>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</si>
  <si>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</si>
  <si>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</si>
  <si>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</si>
  <si>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</si>
  <si>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</si>
  <si>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</si>
  <si>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</si>
  <si>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</si>
  <si>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</si>
  <si>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</si>
  <si>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</si>
  <si>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</si>
  <si>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</si>
  <si>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</si>
  <si>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</si>
  <si>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</si>
  <si>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</si>
  <si>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</si>
  <si>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</si>
  <si>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</si>
  <si>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</si>
  <si>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</si>
  <si>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</si>
  <si>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</si>
  <si>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</si>
  <si>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</si>
  <si>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</si>
  <si>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</si>
  <si>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</si>
  <si>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</si>
  <si>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</si>
  <si>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</si>
  <si>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</si>
  <si>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</si>
  <si>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</si>
  <si>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</si>
  <si>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</si>
  <si>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</si>
  <si>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</si>
  <si>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</si>
  <si>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</si>
  <si>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</si>
  <si>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</si>
  <si>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</si>
  <si>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</si>
  <si>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</si>
  <si>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</si>
  <si>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</si>
  <si>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</si>
  <si>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</si>
  <si>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</si>
  <si>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</si>
  <si>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</si>
  <si>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</si>
  <si>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</si>
  <si>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</si>
  <si>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</si>
  <si>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</si>
  <si>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</si>
  <si>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</si>
  <si>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</si>
  <si>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</si>
  <si>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</si>
  <si>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</si>
  <si>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</si>
  <si>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</si>
  <si>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</si>
  <si>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</si>
  <si>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</si>
  <si>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</si>
  <si>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</si>
  <si>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</si>
  <si>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</si>
  <si>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</si>
  <si>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</si>
  <si>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</si>
  <si>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</si>
  <si>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</si>
  <si>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</si>
  <si>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</si>
  <si>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</si>
  <si>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</si>
  <si>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</si>
  <si>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</si>
  <si>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</si>
  <si>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</si>
  <si>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</si>
  <si>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</si>
  <si>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</si>
  <si>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</si>
  <si>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</si>
  <si>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</si>
  <si>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</si>
  <si>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</si>
  <si>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</si>
  <si>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</si>
  <si>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</si>
  <si>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</si>
  <si>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</si>
  <si>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</si>
  <si>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</si>
  <si>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</si>
  <si>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</si>
  <si>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</si>
  <si>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</si>
  <si>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</si>
  <si>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</si>
  <si>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</si>
  <si>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</si>
  <si>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</si>
  <si>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</si>
  <si>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</si>
  <si>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</si>
  <si>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</si>
  <si>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</si>
  <si>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</si>
  <si>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</si>
  <si>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</si>
  <si>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</si>
  <si>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</si>
  <si>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</si>
  <si>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</si>
  <si>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</si>
  <si>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</si>
  <si>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</si>
  <si>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</si>
  <si>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</si>
  <si>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</si>
  <si>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</si>
  <si>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</si>
  <si>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</si>
  <si>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</si>
  <si>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</si>
  <si>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</si>
  <si>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</si>
  <si>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</si>
  <si>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</si>
  <si>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</si>
  <si>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</si>
  <si>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</si>
  <si>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</si>
  <si>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</si>
  <si>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</si>
  <si>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</si>
  <si>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</si>
  <si>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</si>
  <si>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</si>
  <si>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</si>
  <si>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</si>
  <si>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</si>
  <si>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</si>
  <si>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</si>
  <si>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</si>
  <si>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</si>
  <si>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</si>
  <si>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</si>
  <si>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</si>
  <si>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</si>
  <si>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</si>
  <si>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</si>
  <si>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</si>
  <si>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</si>
  <si>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</si>
  <si>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</si>
  <si>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</si>
  <si>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</si>
  <si>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</si>
  <si>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</si>
  <si>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</si>
  <si>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</si>
  <si>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</si>
  <si>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</si>
  <si>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</si>
  <si>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</si>
  <si>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</si>
  <si>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</si>
  <si>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</si>
  <si>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</si>
  <si>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</si>
  <si>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</si>
  <si>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</si>
  <si>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</si>
  <si>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</si>
  <si>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</si>
  <si>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</si>
  <si>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</si>
  <si>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</si>
  <si>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</si>
  <si>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</si>
  <si>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</si>
  <si>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</si>
  <si>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</si>
  <si>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</si>
  <si>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</si>
  <si>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</si>
  <si>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</si>
  <si>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</si>
  <si>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</si>
  <si>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</si>
  <si>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</si>
  <si>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</si>
  <si>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</si>
  <si>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</si>
  <si>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</si>
  <si>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</si>
  <si>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</si>
  <si>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</si>
  <si>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</si>
  <si>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</si>
  <si>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</si>
  <si>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</si>
  <si>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</si>
  <si>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</si>
  <si>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</si>
  <si>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</si>
  <si>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</si>
  <si>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</si>
  <si>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</si>
  <si>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</si>
  <si>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</si>
  <si>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</si>
  <si>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</si>
  <si>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</si>
  <si>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</si>
  <si>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</si>
  <si>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</si>
  <si>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</si>
  <si>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</si>
  <si>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</si>
  <si>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</si>
  <si>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</si>
  <si>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</si>
  <si>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</si>
  <si>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</si>
  <si>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</si>
  <si>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</si>
  <si>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</si>
  <si>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</si>
  <si>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</si>
  <si>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</si>
  <si>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</si>
  <si>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</si>
  <si>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</si>
  <si>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</si>
  <si>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</si>
  <si>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</si>
  <si>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</si>
  <si>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</si>
  <si>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</si>
  <si>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</si>
  <si>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</si>
  <si>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</si>
  <si>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</si>
  <si>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</si>
  <si>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</si>
  <si>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</si>
  <si>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</si>
  <si>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</si>
  <si>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</si>
  <si>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</si>
  <si>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</si>
  <si>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</si>
  <si>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</si>
  <si>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</si>
  <si>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</si>
  <si>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</si>
  <si>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</si>
  <si>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</si>
  <si>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</si>
  <si>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</si>
  <si>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</si>
  <si>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</si>
  <si>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</si>
  <si>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</si>
  <si>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</si>
  <si>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</si>
  <si>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</si>
  <si>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</si>
  <si>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</si>
  <si>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</si>
  <si>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</si>
  <si>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</si>
  <si>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</si>
  <si>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</si>
  <si>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</si>
  <si>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</si>
  <si>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</si>
  <si>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</si>
  <si>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</si>
  <si>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</si>
  <si>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</si>
  <si>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</si>
  <si>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</si>
  <si>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</si>
  <si>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</si>
  <si>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</si>
  <si>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</si>
  <si>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</si>
  <si>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</si>
  <si>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</si>
  <si>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</si>
  <si>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</si>
  <si>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</si>
  <si>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</si>
  <si>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</si>
  <si>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</si>
  <si>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</si>
  <si>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</si>
  <si>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</si>
  <si>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</si>
  <si>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</si>
  <si>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</si>
  <si>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</si>
  <si>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</si>
  <si>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</si>
  <si>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</si>
  <si>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</si>
  <si>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</si>
  <si>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</si>
  <si>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</si>
  <si>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</si>
  <si>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</si>
  <si>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</si>
  <si>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</si>
  <si>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</si>
  <si>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</si>
  <si>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</si>
  <si>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</si>
  <si>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</si>
  <si>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</si>
  <si>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</si>
  <si>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</si>
  <si>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</si>
  <si>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</si>
  <si>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</si>
  <si>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</si>
  <si>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</si>
  <si>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</si>
  <si>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</si>
  <si>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</si>
  <si>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</si>
  <si>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</si>
  <si>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</si>
  <si>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</si>
  <si>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</si>
  <si>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</si>
  <si>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</si>
  <si>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</si>
  <si>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</si>
  <si>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</si>
  <si>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</si>
  <si>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</si>
  <si>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</si>
  <si>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</si>
  <si>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</si>
  <si>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</si>
  <si>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</si>
  <si>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</si>
  <si>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</si>
  <si>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</si>
  <si>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</si>
  <si>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</si>
  <si>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</si>
  <si>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</si>
  <si>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</si>
  <si>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</si>
  <si>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</si>
  <si>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</si>
  <si>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</si>
  <si>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</si>
  <si>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</si>
  <si>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</si>
  <si>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</si>
  <si>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</si>
  <si>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</si>
  <si>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</si>
  <si>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</si>
  <si>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</si>
  <si>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</si>
  <si>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</si>
  <si>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</si>
  <si>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</si>
  <si>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</si>
  <si>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</si>
  <si>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</si>
  <si>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</si>
  <si>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</si>
  <si>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</si>
  <si>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</si>
  <si>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</si>
  <si>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</si>
  <si>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</si>
  <si>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</si>
  <si>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</si>
  <si>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</si>
  <si>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</si>
  <si>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</si>
  <si>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</si>
  <si>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</si>
  <si>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</si>
  <si>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</si>
  <si>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</si>
  <si>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</si>
  <si>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</si>
  <si>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</si>
  <si>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</si>
  <si>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</si>
  <si>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</si>
  <si>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</si>
  <si>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</si>
  <si>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</si>
  <si>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</si>
  <si>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</si>
  <si>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</si>
  <si>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</si>
  <si>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</si>
  <si>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</si>
  <si>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</si>
  <si>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</si>
  <si>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</si>
  <si>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</si>
  <si>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</si>
  <si>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</si>
  <si>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</si>
  <si>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</si>
  <si>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</si>
  <si>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</si>
  <si>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</si>
  <si>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</si>
  <si>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</si>
  <si>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</si>
  <si>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</si>
  <si>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</si>
  <si>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</si>
  <si>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</si>
  <si>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</si>
  <si>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</si>
  <si>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</si>
  <si>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</si>
  <si>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</si>
  <si>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</si>
  <si>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</si>
  <si>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</si>
  <si>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</si>
  <si>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</si>
  <si>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</si>
  <si>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</si>
  <si>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</si>
  <si>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</si>
  <si>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</si>
  <si>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</si>
  <si>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</si>
  <si>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</si>
  <si>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</si>
  <si>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</si>
  <si>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</si>
  <si>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</si>
  <si>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</si>
  <si>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</si>
  <si>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</si>
  <si>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</si>
  <si>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</si>
  <si>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</si>
  <si>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</si>
  <si>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</si>
  <si>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</si>
  <si>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</si>
  <si>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</si>
  <si>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</si>
  <si>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</si>
  <si>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</si>
  <si>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</si>
  <si>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</si>
  <si>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</si>
  <si>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</si>
  <si>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</si>
  <si>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</si>
  <si>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</si>
  <si>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</si>
  <si>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</si>
  <si>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</si>
  <si>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</si>
  <si>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</si>
  <si>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</si>
  <si>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</si>
  <si>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</si>
  <si>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</si>
  <si>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</si>
  <si>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</si>
  <si>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</si>
  <si>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</si>
  <si>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</si>
  <si>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</si>
  <si>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</si>
  <si>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</si>
  <si>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</si>
  <si>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</si>
  <si>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</si>
  <si>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</si>
  <si>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</si>
  <si>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</si>
  <si>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</si>
  <si>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</si>
  <si>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</si>
  <si>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</si>
  <si>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</si>
  <si>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</si>
  <si>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</si>
  <si>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</si>
  <si>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</si>
  <si>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</si>
  <si>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</si>
  <si>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</si>
  <si>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</si>
  <si>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</si>
  <si>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</si>
  <si>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</si>
  <si>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</si>
  <si>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</si>
  <si>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</si>
  <si>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</si>
  <si>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</si>
  <si>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</si>
  <si>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</si>
  <si>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</si>
  <si>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</si>
  <si>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</si>
  <si>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</si>
  <si>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</si>
  <si>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</si>
  <si>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</si>
  <si>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</si>
  <si>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</si>
  <si>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</si>
  <si>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</si>
  <si>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</si>
  <si>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</si>
  <si>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</si>
  <si>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</si>
  <si>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</si>
  <si>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</si>
  <si>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</si>
  <si>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</si>
  <si>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</si>
  <si>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</si>
  <si>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</si>
  <si>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</si>
  <si>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</si>
  <si>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</si>
  <si>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</si>
  <si>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</si>
  <si>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</si>
  <si>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</si>
  <si>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</si>
  <si>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</si>
  <si>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</si>
  <si>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</si>
  <si>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</si>
  <si>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</si>
  <si>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</si>
  <si>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</si>
  <si>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</si>
  <si>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</si>
  <si>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</si>
  <si>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</si>
  <si>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</si>
  <si>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</si>
  <si>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</si>
  <si>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</si>
  <si>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</si>
  <si>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</si>
  <si>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</si>
  <si>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</si>
  <si>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</si>
  <si>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</si>
  <si>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</si>
  <si>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</si>
  <si>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</si>
  <si>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</si>
  <si>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</si>
  <si>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</si>
  <si>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</si>
  <si>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</si>
  <si>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</si>
  <si>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</si>
  <si>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</si>
  <si>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</si>
  <si>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</si>
  <si>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</si>
  <si>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</si>
  <si>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</si>
  <si>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</si>
  <si>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</si>
  <si>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</si>
  <si>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</si>
  <si>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</si>
  <si>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</si>
  <si>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</si>
  <si>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</si>
  <si>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</si>
  <si>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</si>
  <si>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</si>
  <si>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</si>
  <si>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</si>
  <si>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</si>
  <si>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</si>
  <si>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</si>
  <si>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</si>
  <si>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</si>
  <si>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</si>
  <si>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</si>
  <si>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</si>
  <si>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</si>
  <si>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</si>
  <si>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</si>
  <si>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</si>
  <si>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</si>
  <si>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</si>
  <si>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</si>
  <si>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</si>
  <si>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</si>
  <si>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</si>
  <si>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</si>
  <si>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</si>
  <si>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</si>
  <si>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</si>
  <si>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</si>
  <si>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</si>
  <si>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</si>
  <si>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</si>
  <si>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</si>
  <si>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</si>
  <si>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</si>
  <si>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</si>
  <si>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</si>
  <si>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</si>
  <si>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</si>
  <si>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</si>
  <si>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</si>
  <si>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</si>
  <si>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</si>
  <si>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</si>
  <si>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</si>
  <si>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</si>
  <si>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</si>
  <si>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</si>
  <si>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</si>
  <si>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</si>
  <si>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</si>
  <si>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</si>
  <si>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</si>
  <si>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</si>
  <si>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</si>
  <si>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</si>
  <si>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</si>
  <si>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</si>
  <si>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</si>
  <si>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</si>
  <si>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</si>
  <si>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</si>
  <si>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</si>
  <si>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</si>
  <si>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</si>
  <si>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</si>
  <si>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</si>
  <si>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</si>
  <si>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</si>
  <si>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</si>
  <si>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</si>
  <si>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</si>
  <si>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</si>
  <si>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</si>
  <si>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</si>
  <si>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</si>
  <si>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</si>
  <si>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</si>
  <si>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</si>
  <si>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</si>
  <si>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</si>
  <si>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</si>
  <si>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</si>
  <si>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</si>
  <si>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</si>
  <si>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</si>
  <si>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</si>
  <si>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</si>
  <si>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</si>
  <si>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</si>
  <si>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</si>
  <si>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</si>
  <si>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</si>
  <si>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</si>
  <si>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</si>
  <si>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</si>
  <si>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</si>
  <si>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</si>
  <si>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</si>
  <si>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</si>
  <si>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</si>
  <si>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</si>
  <si>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</si>
  <si>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</si>
  <si>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</si>
  <si>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</si>
  <si>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</si>
  <si>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</si>
  <si>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</si>
  <si>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</si>
  <si>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</si>
  <si>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</si>
  <si>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</si>
  <si>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</si>
  <si>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</si>
  <si>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</si>
  <si>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</si>
  <si>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</si>
  <si>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</si>
  <si>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</si>
  <si>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</si>
  <si>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</si>
  <si>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</si>
  <si>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</si>
  <si>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</si>
  <si>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</si>
  <si>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</si>
  <si>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</si>
  <si>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</si>
  <si>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</si>
  <si>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</si>
  <si>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</si>
  <si>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</si>
  <si>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</si>
  <si>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</si>
  <si>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</si>
  <si>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</si>
  <si>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</si>
  <si>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</si>
  <si>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</si>
  <si>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</si>
  <si>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</si>
  <si>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</si>
  <si>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</si>
  <si>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</si>
  <si>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</si>
  <si>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</si>
  <si>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</si>
  <si>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</si>
  <si>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</si>
  <si>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</si>
  <si>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</si>
  <si>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</si>
  <si>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</si>
  <si>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</si>
  <si>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</si>
  <si>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</si>
  <si>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</si>
  <si>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</si>
  <si>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</si>
  <si>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</si>
  <si>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</si>
  <si>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</si>
  <si>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</si>
  <si>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</si>
  <si>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</si>
  <si>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</si>
  <si>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</si>
  <si>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</si>
  <si>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</si>
  <si>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</si>
  <si>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</si>
  <si>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</si>
  <si>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</si>
  <si>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</si>
  <si>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</si>
  <si>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</si>
  <si>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</si>
  <si>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</si>
  <si>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</si>
  <si>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</si>
  <si>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</si>
  <si>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</si>
  <si>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</si>
  <si>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</si>
  <si>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</si>
  <si>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</si>
  <si>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</si>
  <si>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</si>
  <si>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</si>
  <si>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</si>
  <si>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</si>
  <si>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</si>
  <si>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</si>
  <si>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</si>
  <si>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</si>
  <si>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</si>
  <si>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</si>
  <si>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</si>
  <si>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</si>
  <si>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</si>
  <si>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</si>
  <si>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</si>
  <si>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</si>
  <si>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</si>
  <si>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</si>
  <si>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</si>
  <si>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</si>
  <si>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</si>
  <si>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</si>
  <si>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</si>
  <si>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</si>
  <si>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</si>
  <si>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</si>
  <si>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</si>
  <si>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</si>
  <si>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</si>
  <si>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</si>
  <si>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</si>
  <si>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</si>
  <si>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</si>
  <si>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</si>
  <si>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</si>
  <si>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</si>
  <si>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</si>
  <si>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</si>
  <si>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</si>
  <si>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</si>
  <si>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</si>
  <si>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</si>
  <si>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</si>
  <si>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</si>
  <si>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</si>
  <si>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</si>
  <si>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</si>
  <si>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</si>
  <si>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</si>
  <si>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</si>
  <si>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</si>
  <si>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</si>
  <si>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</si>
  <si>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</si>
  <si>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</si>
  <si>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</si>
  <si>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</si>
  <si>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</si>
  <si>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</si>
  <si>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</si>
  <si>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</si>
  <si>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</si>
  <si>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</si>
  <si>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</si>
  <si>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</si>
  <si>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</si>
  <si>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</si>
  <si>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</si>
  <si>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</si>
  <si>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</si>
  <si>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</si>
  <si>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</si>
  <si>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</si>
  <si>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</si>
  <si>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</si>
  <si>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</si>
  <si>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</si>
  <si>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</si>
  <si>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</si>
  <si>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</si>
  <si>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</si>
  <si>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</si>
  <si>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</si>
  <si>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</si>
  <si>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</si>
  <si>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</si>
  <si>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</si>
  <si>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</si>
  <si>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</si>
  <si>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</si>
  <si>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</si>
  <si>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</si>
  <si>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</si>
  <si>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</si>
  <si>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</si>
  <si>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</si>
  <si>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</si>
  <si>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</si>
  <si>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</si>
  <si>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</si>
  <si>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</si>
  <si>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</si>
  <si>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</si>
  <si>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</si>
  <si>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</si>
  <si>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</si>
  <si>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</si>
  <si>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</si>
  <si>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</si>
  <si>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</si>
  <si>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</si>
  <si>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</si>
  <si>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</si>
  <si>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</si>
  <si>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</si>
  <si>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</si>
  <si>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</si>
  <si>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</si>
  <si>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</si>
  <si>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</si>
  <si>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</si>
  <si>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</si>
  <si>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</si>
  <si>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</si>
  <si>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</si>
  <si>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</si>
  <si>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</si>
  <si>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</si>
  <si>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</si>
  <si>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</si>
  <si>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</si>
  <si>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</si>
  <si>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</si>
  <si>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</si>
  <si>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</si>
  <si>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</si>
  <si>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</si>
  <si>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</si>
  <si>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</si>
  <si>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</si>
  <si>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</si>
  <si>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</si>
  <si>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</si>
  <si>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</si>
  <si>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</si>
  <si>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</si>
  <si>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</si>
  <si>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</si>
  <si>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</si>
  <si>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</si>
  <si>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</si>
  <si>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</si>
  <si>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</si>
  <si>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</si>
  <si>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</si>
  <si>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</si>
  <si>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</si>
  <si>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</si>
  <si>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</si>
  <si>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</si>
  <si>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</si>
  <si>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</si>
  <si>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</si>
  <si>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</si>
  <si>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</si>
  <si>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</si>
  <si>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</si>
  <si>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</si>
  <si>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</si>
  <si>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</si>
  <si>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</si>
  <si>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</si>
  <si>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</si>
  <si>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</si>
  <si>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</si>
  <si>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</si>
  <si>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</si>
  <si>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</si>
  <si>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</si>
  <si>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</si>
  <si>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</si>
  <si>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</si>
  <si>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</si>
  <si>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</si>
  <si>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</si>
  <si>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</si>
  <si>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</si>
  <si>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</si>
  <si>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</si>
  <si>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</si>
  <si>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</si>
  <si>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</si>
  <si>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</si>
  <si>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</si>
  <si>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</si>
  <si>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</si>
  <si>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</si>
  <si>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</si>
  <si>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</si>
  <si>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</si>
  <si>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</si>
  <si>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</si>
  <si>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</si>
  <si>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</si>
  <si>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</si>
  <si>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</si>
  <si>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</si>
  <si>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</si>
  <si>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</si>
  <si>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</si>
  <si>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</si>
  <si>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</si>
  <si>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</si>
  <si>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</si>
  <si>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</si>
  <si>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</si>
  <si>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</si>
  <si>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</si>
  <si>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</si>
  <si>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</si>
  <si>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</si>
  <si>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</si>
  <si>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</si>
  <si>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</si>
  <si>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</si>
  <si>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</si>
  <si>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</si>
  <si>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</si>
  <si>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</si>
  <si>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</si>
  <si>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</si>
  <si>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</si>
  <si>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</si>
  <si>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</si>
  <si>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</si>
  <si>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</si>
  <si>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</si>
  <si>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</si>
  <si>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</si>
  <si>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</si>
  <si>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</si>
  <si>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</si>
  <si>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</si>
  <si>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</si>
  <si>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</si>
  <si>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</si>
  <si>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</si>
  <si>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</si>
  <si>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</si>
  <si>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</si>
  <si>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</si>
  <si>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</si>
  <si>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</si>
  <si>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</si>
  <si>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</si>
  <si>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</si>
  <si>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</si>
  <si>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</si>
  <si>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</si>
  <si>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</si>
  <si>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</si>
  <si>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</si>
  <si>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</si>
  <si>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</si>
  <si>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</si>
  <si>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</si>
  <si>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</si>
  <si>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</si>
  <si>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</si>
  <si>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</si>
  <si>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</si>
  <si>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</si>
  <si>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</si>
  <si>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</si>
  <si>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</si>
  <si>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</si>
  <si>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</si>
  <si>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</si>
  <si>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</si>
  <si>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</si>
  <si>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</si>
  <si>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</si>
  <si>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</si>
  <si>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</si>
  <si>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</si>
  <si>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</si>
  <si>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</si>
  <si>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</si>
  <si>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</si>
  <si>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</si>
  <si>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</si>
  <si>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</si>
  <si>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</si>
  <si>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</si>
  <si>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</si>
  <si>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</si>
  <si>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</si>
  <si>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</si>
  <si>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</si>
  <si>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</si>
  <si>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</si>
  <si>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</si>
  <si>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</si>
  <si>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</si>
  <si>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</si>
  <si>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</si>
  <si>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</si>
  <si>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</si>
  <si>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</si>
  <si>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</si>
  <si>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</si>
  <si>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</si>
  <si>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</si>
  <si>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</si>
  <si>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</si>
  <si>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</si>
  <si>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</si>
  <si>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</si>
  <si>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</si>
  <si>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</si>
  <si>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</si>
  <si>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</si>
  <si>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</si>
  <si>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</si>
  <si>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</si>
  <si>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</si>
  <si>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</si>
  <si>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</si>
  <si>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</si>
  <si>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</si>
  <si>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</si>
  <si>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</si>
  <si>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</si>
  <si>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</si>
  <si>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</si>
  <si>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</si>
  <si>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</si>
  <si>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</si>
  <si>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</si>
  <si>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</si>
  <si>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</si>
  <si>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</si>
  <si>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</si>
  <si>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</si>
  <si>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</si>
  <si>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</si>
  <si>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</si>
  <si>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</si>
  <si>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</si>
  <si>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</si>
  <si>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</si>
  <si>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</si>
  <si>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</si>
  <si>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</si>
  <si>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</si>
  <si>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</si>
  <si>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</si>
  <si>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</si>
  <si>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</si>
  <si>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</si>
  <si>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</si>
  <si>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</si>
  <si>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</si>
  <si>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</si>
  <si>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</si>
  <si>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</si>
  <si>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</si>
  <si>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</si>
  <si>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</si>
  <si>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</si>
  <si>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</si>
  <si>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</si>
  <si>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</si>
  <si>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</si>
  <si>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</si>
  <si>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</si>
  <si>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</si>
  <si>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</si>
  <si>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</si>
  <si>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</si>
  <si>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</si>
  <si>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</si>
  <si>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</si>
  <si>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</si>
  <si>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</si>
  <si>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</si>
  <si>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</si>
  <si>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</si>
  <si>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</si>
  <si>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</si>
  <si>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</si>
  <si>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</si>
  <si>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</si>
  <si>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</si>
  <si>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</si>
  <si>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</si>
  <si>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</si>
  <si>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</si>
  <si>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</si>
  <si>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</si>
  <si>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</si>
  <si>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</si>
  <si>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</si>
  <si>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</si>
  <si>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</si>
  <si>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</si>
  <si>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</si>
  <si>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</si>
  <si>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</si>
  <si>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</si>
  <si>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</si>
  <si>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</si>
  <si>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</si>
  <si>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</si>
  <si>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</si>
  <si>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</si>
  <si>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</si>
  <si>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</si>
  <si>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</si>
  <si>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</si>
  <si>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</si>
  <si>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</si>
  <si>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</si>
  <si>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</si>
  <si>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</si>
  <si>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</si>
  <si>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</si>
  <si>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</si>
  <si>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</si>
  <si>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</si>
  <si>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</si>
  <si>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</si>
  <si>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</si>
  <si>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</si>
  <si>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</si>
  <si>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</si>
  <si>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</si>
  <si>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</si>
  <si>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</si>
  <si>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</si>
  <si>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</si>
  <si>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</si>
  <si>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</si>
  <si>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</si>
  <si>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</si>
  <si>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</si>
  <si>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</si>
  <si>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</si>
  <si>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</si>
  <si>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</si>
  <si>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</si>
  <si>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</si>
  <si>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</si>
  <si>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</si>
  <si>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</si>
  <si>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</si>
  <si>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</si>
  <si>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</si>
  <si>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</si>
  <si>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</si>
  <si>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</si>
  <si>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</si>
  <si>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</si>
  <si>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</si>
  <si>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</si>
  <si>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</si>
  <si>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</si>
  <si>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</si>
  <si>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</si>
  <si>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</si>
  <si>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</si>
  <si>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</si>
  <si>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</si>
  <si>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</si>
  <si>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</si>
  <si>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</si>
  <si>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</si>
  <si>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</si>
  <si>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</si>
  <si>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</si>
  <si>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</si>
  <si>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</si>
  <si>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</si>
  <si>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</si>
  <si>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</si>
  <si>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</si>
  <si>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</si>
  <si>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</si>
  <si>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</si>
  <si>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</si>
  <si>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</si>
  <si>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</si>
  <si>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</si>
  <si>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</si>
  <si>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</si>
  <si>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</si>
  <si>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</si>
  <si>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</si>
  <si>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</si>
  <si>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</si>
  <si>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</si>
  <si>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</si>
  <si>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</si>
  <si>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</si>
  <si>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</si>
  <si>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</si>
  <si>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</si>
  <si>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</si>
  <si>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</si>
  <si>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</si>
  <si>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</si>
  <si>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</si>
  <si>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</si>
  <si>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</si>
  <si>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</si>
  <si>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</si>
  <si>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</si>
  <si>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</si>
  <si>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</si>
  <si>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</si>
  <si>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</si>
  <si>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</si>
  <si>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</si>
  <si>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</si>
  <si>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</si>
  <si>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</si>
  <si>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</si>
  <si>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</si>
  <si>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</si>
  <si>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</si>
  <si>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</si>
  <si>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</si>
  <si>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</si>
  <si>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</si>
  <si>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</si>
  <si>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</si>
  <si>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</si>
  <si>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</si>
  <si>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</si>
  <si>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</si>
  <si>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</si>
  <si>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</si>
  <si>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</si>
  <si>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</si>
  <si>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</si>
  <si>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</si>
  <si>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</si>
  <si>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</si>
  <si>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</si>
  <si>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</si>
  <si>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</si>
  <si>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</si>
  <si>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</si>
  <si>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</si>
  <si>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</si>
  <si>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</si>
  <si>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</si>
  <si>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</si>
  <si>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</si>
  <si>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</si>
  <si>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</si>
  <si>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</si>
  <si>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</si>
  <si>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</si>
  <si>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</si>
  <si>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</si>
  <si>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</si>
  <si>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</si>
  <si>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</si>
  <si>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</si>
  <si>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</si>
  <si>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</si>
  <si>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</si>
  <si>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</si>
  <si>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</si>
  <si>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</si>
  <si>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</si>
  <si>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</si>
  <si>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</si>
  <si>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</si>
  <si>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</si>
  <si>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</si>
  <si>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</si>
  <si>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</si>
  <si>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</si>
  <si>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</si>
  <si>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</si>
  <si>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</si>
  <si>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</si>
  <si>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</si>
  <si>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</si>
  <si>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</si>
  <si>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</si>
  <si>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</si>
  <si>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</si>
  <si>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</si>
  <si>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</si>
  <si>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</si>
  <si>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</si>
  <si>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</si>
  <si>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</si>
  <si>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</si>
  <si>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</si>
  <si>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</si>
  <si>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</si>
  <si>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</si>
  <si>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</si>
  <si>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</si>
  <si>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</si>
  <si>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</si>
  <si>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</si>
  <si>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</si>
  <si>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</si>
  <si>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</si>
  <si>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</si>
  <si>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</si>
  <si>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</si>
  <si>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</si>
  <si>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</si>
  <si>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</si>
  <si>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</si>
  <si>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</si>
  <si>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</si>
  <si>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</si>
  <si>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</si>
  <si>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</si>
  <si>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</si>
  <si>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</si>
  <si>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</si>
  <si>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</si>
  <si>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</si>
  <si>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</si>
  <si>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</si>
  <si>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</si>
  <si>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</si>
  <si>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</si>
  <si>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</si>
  <si>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</si>
  <si>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</si>
  <si>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</si>
  <si>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</si>
  <si>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</si>
  <si>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</si>
  <si>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</si>
  <si>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</si>
  <si>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</si>
  <si>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</si>
  <si>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</si>
  <si>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</si>
  <si>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</si>
  <si>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</si>
  <si>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</si>
  <si>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</si>
  <si>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</si>
  <si>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</si>
  <si>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</si>
  <si>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</si>
  <si>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</si>
  <si>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</si>
  <si>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</si>
  <si>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</si>
  <si>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</si>
  <si>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</si>
  <si>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</si>
  <si>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</si>
  <si>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</si>
  <si>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</si>
  <si>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</si>
  <si>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</si>
  <si>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</si>
  <si>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</si>
  <si>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</si>
  <si>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</si>
  <si>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</si>
  <si>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</si>
  <si>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</si>
  <si>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</si>
  <si>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</si>
  <si>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</si>
  <si>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</si>
  <si>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</si>
  <si>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</si>
  <si>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</si>
  <si>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</si>
  <si>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</si>
  <si>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</si>
  <si>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</si>
  <si>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</si>
  <si>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</si>
  <si>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</si>
  <si>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</si>
  <si>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</si>
  <si>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</si>
  <si>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</si>
  <si>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</si>
  <si>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</si>
  <si>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</si>
  <si>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</si>
  <si>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</si>
  <si>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</si>
  <si>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</si>
  <si>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</si>
  <si>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</si>
  <si>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</si>
  <si>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</si>
  <si>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</si>
  <si>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</si>
  <si>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</si>
  <si>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</si>
  <si>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</si>
  <si>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</si>
  <si>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</si>
  <si>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</si>
  <si>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</si>
  <si>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</si>
  <si>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</si>
  <si>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</si>
  <si>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</si>
  <si>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</si>
  <si>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</si>
  <si>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</si>
  <si>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</si>
  <si>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</si>
  <si>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</si>
  <si>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</si>
  <si>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</si>
  <si>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</si>
  <si>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</si>
  <si>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</si>
  <si>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</si>
  <si>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</si>
  <si>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</si>
  <si>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</si>
  <si>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</si>
  <si>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</si>
  <si>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</si>
  <si>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</si>
  <si>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</si>
  <si>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</si>
  <si>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</si>
  <si>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</si>
  <si>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</si>
  <si>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</si>
  <si>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</si>
  <si>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</si>
  <si>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</si>
  <si>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</si>
  <si>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</si>
  <si>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</si>
  <si>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</si>
  <si>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</si>
  <si>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</si>
  <si>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</si>
  <si>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</si>
  <si>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</si>
  <si>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</si>
  <si>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</si>
  <si>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</si>
  <si>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</si>
  <si>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</si>
  <si>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</si>
  <si>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</si>
  <si>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</si>
  <si>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</si>
  <si>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</si>
  <si>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</si>
  <si>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</si>
  <si>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</si>
  <si>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</si>
  <si>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</si>
  <si>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</si>
  <si>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</si>
  <si>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</si>
  <si>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</si>
  <si>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</si>
  <si>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</si>
  <si>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</si>
  <si>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</si>
  <si>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</si>
  <si>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</si>
  <si>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</si>
  <si>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</si>
  <si>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</si>
  <si>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</si>
  <si>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</si>
  <si>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</si>
  <si>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</si>
  <si>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</si>
  <si>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</si>
  <si>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</si>
  <si>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</si>
  <si>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</si>
  <si>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</si>
  <si>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</si>
  <si>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</si>
  <si>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</si>
  <si>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</si>
  <si>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</si>
  <si>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</si>
  <si>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</si>
  <si>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</si>
  <si>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</si>
  <si>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</si>
  <si>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</si>
  <si>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</si>
  <si>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</si>
  <si>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</si>
  <si>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</si>
  <si>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</si>
  <si>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</si>
  <si>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</si>
  <si>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</si>
  <si>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</si>
  <si>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</si>
  <si>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</si>
  <si>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</si>
  <si>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</si>
  <si>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</si>
  <si>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</si>
  <si>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</si>
  <si>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</si>
  <si>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</si>
  <si>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</si>
  <si>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</si>
  <si>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</si>
  <si>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</si>
  <si>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</si>
  <si>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</si>
  <si>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</si>
  <si>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</si>
  <si>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</si>
  <si>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</si>
  <si>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</si>
  <si>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</si>
  <si>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</si>
  <si>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</si>
  <si>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</si>
  <si>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</si>
  <si>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</si>
  <si>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</si>
  <si>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</si>
  <si>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</si>
  <si>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</si>
  <si>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</si>
  <si>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</si>
  <si>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</si>
  <si>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</si>
  <si>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</si>
  <si>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</si>
  <si>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</si>
  <si>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</si>
  <si>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</si>
  <si>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</si>
  <si>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</si>
  <si>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</si>
  <si>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</si>
  <si>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</si>
  <si>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</si>
  <si>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</si>
  <si>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</si>
  <si>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</si>
  <si>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</si>
  <si>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</si>
  <si>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</si>
  <si>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</si>
  <si>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</si>
  <si>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</si>
  <si>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</si>
  <si>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</si>
  <si>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</si>
  <si>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</si>
  <si>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</si>
  <si>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</si>
  <si>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</si>
  <si>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</si>
  <si>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</si>
  <si>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</si>
  <si>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</si>
  <si>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</si>
  <si>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</si>
  <si>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</si>
  <si>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</si>
  <si>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</si>
  <si>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</si>
  <si>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</si>
  <si>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</si>
  <si>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</si>
  <si>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</si>
  <si>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</si>
  <si>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</si>
  <si>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</si>
  <si>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</si>
  <si>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</si>
  <si>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</si>
  <si>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</si>
  <si>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</si>
  <si>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</si>
  <si>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</si>
  <si>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</si>
  <si>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</si>
  <si>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</si>
  <si>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</si>
  <si>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</si>
  <si>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</si>
  <si>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</si>
  <si>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</si>
  <si>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</si>
  <si>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</si>
  <si>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</si>
  <si>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</si>
  <si>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</si>
  <si>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</si>
  <si>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</si>
  <si>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</si>
  <si>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</si>
  <si>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</si>
  <si>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</si>
  <si>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</si>
  <si>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</si>
  <si>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</si>
  <si>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</si>
  <si>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</si>
  <si>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</si>
  <si>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</si>
  <si>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</si>
  <si>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</si>
  <si>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</si>
  <si>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</si>
  <si>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</si>
  <si>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</si>
  <si>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</si>
  <si>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</si>
  <si>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</si>
  <si>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</si>
  <si>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</si>
  <si>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</si>
  <si>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</si>
  <si>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</si>
  <si>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</si>
  <si>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</si>
  <si>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</si>
  <si>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</si>
  <si>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</si>
  <si>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</si>
  <si>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</si>
  <si>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</si>
  <si>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</si>
  <si>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</si>
  <si>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</si>
  <si>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</si>
  <si>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</si>
  <si>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</si>
  <si>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</si>
  <si>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</si>
  <si>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</si>
  <si>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</si>
  <si>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</si>
  <si>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</si>
  <si>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</si>
  <si>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</si>
  <si>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</si>
  <si>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</si>
  <si>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</si>
  <si>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</si>
  <si>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</si>
  <si>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</si>
  <si>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</si>
  <si>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</si>
  <si>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</si>
  <si>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</si>
  <si>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</si>
  <si>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</si>
  <si>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</si>
  <si>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</si>
  <si>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</si>
  <si>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</si>
  <si>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</si>
  <si>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</si>
  <si>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</si>
  <si>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</si>
  <si>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</si>
  <si>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</si>
  <si>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</si>
  <si>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</si>
  <si>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</si>
  <si>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</si>
  <si>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</si>
  <si>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</si>
  <si>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</si>
  <si>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</si>
  <si>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</si>
  <si>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</si>
  <si>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</si>
  <si>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</si>
  <si>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</si>
  <si>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</si>
  <si>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</si>
  <si>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</si>
  <si>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</si>
  <si>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</si>
  <si>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</si>
  <si>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</si>
  <si>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</si>
  <si>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</si>
  <si>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</si>
  <si>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</si>
  <si>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</si>
  <si>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</si>
  <si>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</si>
  <si>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</si>
  <si>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</si>
  <si>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</si>
  <si>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</si>
  <si>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</si>
  <si>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</si>
  <si>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</si>
  <si>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</si>
  <si>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</si>
  <si>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</si>
  <si>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</si>
  <si>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</si>
  <si>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</si>
  <si>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</si>
  <si>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</si>
  <si>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</si>
  <si>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</si>
  <si>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</si>
  <si>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</si>
  <si>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</si>
  <si>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</si>
  <si>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</si>
  <si>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</si>
  <si>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</si>
  <si>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</si>
  <si>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</si>
  <si>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</si>
  <si>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</si>
  <si>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</si>
  <si>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</si>
  <si>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</si>
  <si>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</si>
  <si>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</si>
  <si>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</si>
  <si>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</si>
  <si>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</si>
  <si>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</si>
  <si>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</si>
  <si>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</si>
  <si>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</si>
  <si>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</si>
  <si>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</si>
  <si>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</si>
  <si>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</si>
  <si>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</si>
  <si>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</si>
  <si>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</si>
  <si>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</si>
  <si>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</si>
  <si>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</si>
  <si>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</si>
  <si>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</si>
  <si>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</si>
  <si>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</si>
  <si>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</si>
  <si>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</si>
  <si>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</si>
  <si>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</si>
  <si>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</si>
  <si>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</si>
  <si>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</si>
  <si>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</si>
  <si>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</si>
  <si>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</si>
  <si>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</si>
  <si>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</si>
  <si>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</si>
  <si>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</si>
  <si>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</si>
  <si>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</si>
  <si>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</si>
  <si>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</si>
  <si>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</si>
  <si>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</si>
  <si>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</si>
  <si>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</si>
  <si>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</si>
  <si>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</si>
  <si>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</si>
  <si>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</si>
  <si>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</si>
  <si>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</si>
  <si>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</si>
  <si>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</si>
  <si>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</si>
  <si>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</si>
  <si>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</si>
  <si>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</si>
  <si>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</si>
  <si>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</si>
  <si>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</si>
  <si>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</si>
  <si>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</si>
  <si>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</si>
  <si>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</si>
  <si>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</si>
  <si>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</si>
  <si>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</si>
  <si>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</si>
  <si>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</si>
  <si>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</si>
  <si>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</si>
  <si>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</si>
  <si>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</si>
  <si>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</si>
  <si>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</si>
  <si>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</si>
  <si>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</si>
  <si>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</si>
  <si>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</si>
  <si>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</si>
  <si>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</si>
  <si>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</si>
  <si>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</si>
  <si>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</si>
  <si>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</si>
  <si>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</si>
  <si>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</si>
  <si>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</si>
  <si>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</si>
  <si>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</si>
  <si>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</si>
  <si>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</si>
  <si>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</si>
  <si>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</si>
  <si>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</si>
  <si>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</si>
  <si>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</si>
  <si>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</si>
  <si>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</si>
  <si>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</si>
  <si>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</si>
  <si>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</si>
  <si>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</si>
  <si>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</si>
  <si>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</si>
  <si>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</si>
  <si>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</si>
  <si>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</si>
  <si>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</si>
  <si>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</si>
  <si>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</si>
  <si>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</si>
  <si>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</si>
  <si>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</si>
  <si>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</si>
  <si>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</si>
  <si>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</si>
  <si>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</si>
  <si>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</si>
  <si>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</si>
  <si>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</si>
  <si>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</si>
  <si>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</si>
  <si>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</si>
  <si>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</si>
  <si>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</si>
  <si>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</si>
  <si>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</si>
  <si>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</si>
  <si>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</si>
  <si>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</si>
  <si>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</si>
  <si>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</si>
  <si>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</si>
  <si>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</si>
  <si>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</si>
  <si>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</si>
  <si>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</si>
  <si>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</si>
  <si>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</si>
  <si>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</si>
  <si>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</si>
  <si>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</si>
  <si>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</si>
  <si>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</si>
  <si>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</si>
  <si>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</si>
  <si>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</si>
  <si>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</si>
  <si>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</si>
  <si>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</si>
  <si>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</si>
  <si>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</si>
  <si>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</si>
  <si>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</si>
  <si>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</si>
  <si>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</si>
  <si>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</si>
  <si>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</si>
  <si>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</si>
  <si>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</si>
  <si>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</si>
  <si>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</si>
  <si>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</si>
  <si>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</si>
  <si>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</si>
  <si>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</si>
  <si>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</si>
  <si>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</si>
  <si>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</si>
  <si>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</si>
  <si>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</si>
  <si>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</si>
  <si>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</si>
  <si>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</si>
  <si>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</si>
  <si>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</si>
  <si>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</si>
  <si>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</si>
  <si>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</si>
  <si>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</si>
  <si>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</si>
  <si>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</si>
  <si>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</si>
  <si>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</si>
  <si>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</si>
  <si>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</si>
  <si>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</si>
  <si>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</si>
  <si>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</si>
  <si>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</si>
  <si>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</si>
  <si>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</si>
  <si>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</si>
  <si>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</si>
  <si>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</si>
  <si>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</si>
  <si>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</si>
  <si>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</si>
  <si>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</si>
  <si>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</si>
  <si>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</si>
  <si>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</si>
  <si>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</si>
  <si>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</si>
  <si>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</si>
  <si>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</si>
  <si>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</si>
  <si>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</si>
  <si>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</si>
  <si>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</si>
  <si>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</si>
  <si>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</si>
  <si>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</si>
  <si>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</si>
  <si>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</si>
  <si>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</si>
  <si>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</si>
  <si>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</si>
  <si>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</si>
  <si>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</si>
  <si>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</si>
  <si>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</si>
  <si>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</si>
  <si>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</si>
  <si>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</si>
  <si>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</si>
  <si>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</si>
  <si>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</si>
  <si>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</si>
  <si>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</si>
  <si>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</si>
  <si>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</si>
  <si>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</si>
  <si>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</si>
  <si>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</si>
  <si>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</si>
  <si>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</si>
  <si>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</si>
  <si>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</si>
  <si>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</si>
  <si>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</si>
  <si>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</si>
  <si>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</si>
  <si>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</si>
  <si>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</si>
  <si>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</si>
  <si>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</si>
  <si>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</si>
  <si>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</si>
  <si>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</si>
  <si>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</si>
  <si>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</si>
  <si>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</si>
  <si>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</si>
  <si>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</si>
  <si>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</si>
  <si>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</si>
  <si>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</si>
  <si>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</si>
  <si>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</si>
  <si>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</si>
  <si>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</si>
  <si>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</si>
  <si>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</si>
  <si>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</si>
  <si>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</si>
  <si>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</si>
  <si>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</si>
  <si>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</si>
  <si>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</si>
  <si>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</si>
  <si>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</si>
  <si>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</si>
  <si>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</si>
  <si>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</si>
  <si>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</si>
  <si>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</si>
  <si>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</si>
  <si>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</si>
  <si>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</si>
  <si>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</si>
  <si>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</si>
  <si>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</si>
  <si>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</si>
  <si>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</si>
  <si>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</si>
  <si>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</si>
  <si>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</si>
  <si>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</si>
  <si>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</si>
  <si>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</si>
  <si>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</si>
  <si>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</si>
  <si>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</si>
  <si>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</si>
  <si>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</si>
  <si>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</si>
  <si>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</si>
  <si>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</si>
  <si>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</si>
  <si>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</si>
  <si>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</si>
  <si>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</si>
  <si>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</si>
  <si>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</si>
  <si>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</si>
  <si>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</si>
  <si>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</si>
  <si>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</si>
  <si>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</si>
  <si>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</si>
  <si>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</si>
  <si>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</si>
  <si>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</si>
  <si>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</si>
  <si>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</si>
  <si>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</si>
  <si>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</si>
  <si>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</si>
  <si>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</si>
  <si>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</si>
  <si>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</si>
  <si>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</si>
  <si>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</si>
  <si>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</si>
  <si>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</si>
  <si>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</si>
  <si>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</si>
  <si>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</si>
  <si>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</si>
  <si>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</si>
  <si>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</si>
  <si>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</si>
  <si>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</si>
  <si>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</si>
  <si>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</si>
  <si>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</si>
  <si>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</si>
  <si>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</si>
  <si>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</si>
  <si>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</si>
  <si>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</si>
  <si>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</si>
  <si>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</si>
  <si>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</si>
  <si>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</si>
  <si>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</si>
  <si>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</si>
  <si>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</si>
  <si>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</si>
  <si>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</si>
  <si>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</si>
  <si>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</si>
  <si>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</si>
  <si>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</si>
  <si>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</si>
  <si>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</si>
  <si>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</si>
  <si>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</si>
  <si>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</si>
  <si>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</si>
  <si>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</si>
  <si>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</si>
  <si>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</si>
  <si>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</si>
  <si>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</si>
  <si>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</si>
  <si>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</si>
  <si>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</si>
  <si>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</si>
  <si>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</si>
  <si>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</si>
  <si>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</si>
  <si>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</si>
  <si>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</si>
  <si>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</si>
  <si>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</si>
  <si>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</si>
  <si>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</si>
  <si>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</si>
  <si>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</si>
  <si>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</si>
  <si>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</si>
  <si>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</si>
  <si>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</si>
  <si>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</si>
  <si>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</si>
  <si>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</si>
  <si>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</si>
  <si>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</si>
  <si>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</si>
  <si>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</si>
  <si>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</si>
  <si>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</si>
  <si>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</si>
  <si>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</si>
  <si>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</si>
  <si>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</si>
  <si>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</si>
  <si>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</si>
  <si>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</si>
  <si>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</si>
  <si>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</si>
  <si>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</si>
  <si>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</si>
  <si>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</si>
  <si>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</si>
  <si>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</si>
  <si>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</si>
  <si>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</si>
  <si>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</si>
  <si>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</si>
  <si>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</si>
  <si>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</si>
  <si>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</si>
  <si>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</si>
  <si>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</si>
  <si>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</si>
  <si>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</si>
  <si>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</si>
  <si>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</si>
  <si>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</si>
  <si>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</si>
  <si>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</si>
  <si>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</si>
  <si>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</si>
  <si>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</si>
  <si>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</si>
  <si>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</si>
  <si>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</si>
  <si>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</si>
  <si>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</si>
  <si>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</si>
  <si>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</si>
  <si>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</si>
  <si>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</si>
  <si>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</si>
  <si>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</si>
  <si>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</si>
  <si>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</si>
  <si>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</si>
  <si>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</si>
  <si>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</si>
  <si>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</si>
  <si>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</si>
  <si>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</si>
  <si>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</si>
  <si>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</si>
  <si>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</si>
  <si>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</si>
  <si>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</si>
  <si>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</si>
  <si>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</si>
  <si>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</si>
  <si>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</si>
  <si>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</si>
  <si>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</si>
  <si>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</si>
  <si>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</si>
  <si>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</si>
  <si>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</si>
  <si>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</si>
  <si>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</si>
  <si>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</si>
  <si>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</si>
  <si>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</si>
  <si>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</si>
  <si>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</si>
  <si>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</si>
  <si>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</si>
  <si>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</si>
  <si>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</si>
  <si>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</si>
  <si>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</si>
  <si>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</si>
  <si>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</si>
  <si>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</si>
  <si>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</si>
  <si>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</si>
  <si>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</si>
  <si>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</si>
  <si>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</si>
  <si>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</si>
  <si>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</si>
  <si>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</si>
  <si>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</si>
  <si>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</si>
  <si>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</si>
  <si>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</si>
  <si>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</si>
  <si>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</si>
  <si>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</si>
  <si>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</si>
  <si>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</si>
  <si>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</si>
  <si>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</si>
  <si>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</si>
  <si>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</si>
  <si>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</si>
  <si>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</si>
  <si>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</si>
  <si>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</si>
  <si>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</si>
  <si>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</si>
  <si>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</si>
  <si>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</si>
  <si>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</si>
  <si>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</si>
  <si>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</si>
  <si>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</si>
  <si>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</si>
  <si>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</si>
  <si>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</si>
  <si>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</si>
  <si>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</si>
  <si>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</si>
  <si>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</si>
  <si>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</si>
  <si>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</si>
  <si>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</si>
  <si>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</si>
  <si>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</si>
  <si>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</si>
  <si>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</si>
  <si>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</si>
  <si>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</si>
  <si>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</si>
  <si>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</si>
  <si>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</si>
  <si>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</si>
  <si>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</si>
  <si>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</si>
  <si>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</si>
  <si>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</si>
  <si>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</si>
  <si>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</si>
  <si>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</si>
  <si>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</si>
  <si>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</si>
  <si>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</si>
  <si>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</si>
  <si>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</si>
  <si>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</si>
  <si>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</si>
  <si>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</si>
  <si>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</si>
  <si>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</si>
  <si>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</si>
  <si>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</si>
  <si>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</si>
  <si>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</si>
  <si>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</si>
  <si>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</si>
  <si>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</si>
  <si>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</si>
  <si>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</si>
  <si>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</si>
  <si>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</si>
  <si>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</si>
  <si>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</si>
  <si>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</si>
  <si>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</si>
  <si>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</si>
  <si>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</si>
  <si>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</si>
  <si>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</si>
  <si>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</si>
  <si>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</si>
  <si>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</si>
  <si>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</si>
  <si>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</si>
  <si>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</si>
  <si>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</si>
  <si>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</si>
  <si>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</si>
  <si>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</si>
  <si>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</si>
  <si>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</si>
  <si>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</si>
  <si>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</si>
  <si>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</si>
  <si>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</si>
  <si>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</si>
  <si>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</si>
  <si>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</si>
  <si>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</si>
  <si>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</si>
  <si>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</si>
  <si>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</si>
  <si>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</si>
  <si>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</si>
  <si>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</si>
  <si>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</si>
  <si>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</si>
  <si>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</si>
  <si>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</si>
  <si>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</si>
  <si>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</si>
  <si>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</si>
  <si>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</si>
  <si>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</si>
  <si>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</si>
  <si>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</si>
  <si>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</si>
  <si>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</si>
  <si>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</si>
  <si>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</si>
  <si>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</si>
  <si>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</si>
  <si>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</si>
  <si>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</si>
  <si>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</si>
  <si>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</si>
  <si>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</si>
  <si>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</si>
  <si>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</si>
  <si>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</si>
  <si>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</si>
  <si>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</si>
  <si>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</si>
  <si>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</si>
  <si>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</si>
  <si>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</si>
  <si>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</si>
  <si>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</si>
  <si>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</si>
  <si>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</si>
  <si>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</si>
  <si>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</si>
  <si>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</si>
  <si>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</si>
  <si>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</si>
  <si>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</si>
  <si>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</si>
  <si>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</si>
  <si>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</si>
  <si>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</si>
  <si>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</si>
  <si>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</si>
  <si>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</si>
  <si>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</si>
  <si>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</si>
  <si>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</si>
  <si>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</si>
  <si>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</si>
  <si>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</si>
  <si>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</si>
  <si>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</si>
  <si>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</si>
  <si>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</si>
  <si>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</si>
  <si>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</si>
  <si>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</si>
  <si>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</si>
  <si>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</si>
  <si>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</si>
  <si>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</si>
  <si>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</si>
  <si>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</si>
  <si>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</si>
  <si>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</si>
  <si>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</si>
  <si>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</si>
  <si>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</si>
  <si>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</si>
  <si>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</si>
  <si>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</si>
  <si>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</si>
  <si>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</si>
  <si>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</si>
  <si>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</si>
  <si>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</si>
  <si>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</si>
  <si>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</si>
  <si>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</si>
  <si>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</si>
  <si>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</si>
  <si>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</si>
  <si>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</si>
  <si>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</si>
  <si>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</si>
  <si>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</si>
  <si>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</si>
  <si>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</si>
  <si>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</si>
  <si>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</si>
  <si>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</si>
  <si>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</si>
  <si>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</si>
  <si>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</si>
  <si>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</si>
  <si>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</si>
  <si>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</si>
  <si>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</si>
  <si>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</si>
  <si>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</si>
  <si>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</si>
  <si>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</si>
  <si>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</si>
  <si>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</si>
  <si>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</si>
  <si>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</si>
  <si>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</si>
  <si>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</si>
  <si>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</si>
  <si>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</si>
  <si>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</si>
  <si>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</si>
  <si>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</si>
  <si>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</si>
  <si>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</si>
  <si>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</si>
  <si>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</si>
  <si>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</si>
  <si>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</si>
  <si>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</si>
  <si>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</si>
  <si>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</si>
  <si>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</si>
  <si>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</si>
  <si>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</si>
  <si>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</si>
  <si>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</si>
  <si>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</si>
  <si>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</si>
  <si>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</si>
  <si>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</si>
  <si>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</si>
  <si>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</si>
  <si>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</si>
  <si>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</si>
  <si>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</si>
  <si>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</si>
  <si>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</si>
  <si>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</si>
  <si>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</si>
  <si>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</si>
  <si>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</si>
  <si>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</si>
  <si>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</si>
  <si>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</si>
  <si>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</si>
  <si>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</si>
  <si>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</si>
  <si>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</si>
  <si>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</si>
  <si>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</si>
  <si>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</si>
  <si>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</si>
  <si>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</si>
  <si>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</si>
  <si>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</si>
  <si>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</si>
  <si>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</si>
  <si>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</si>
  <si>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</si>
  <si>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</si>
  <si>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</si>
  <si>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</si>
  <si>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</si>
  <si>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</si>
  <si>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</si>
  <si>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</si>
  <si>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</si>
  <si>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</si>
  <si>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</si>
  <si>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</si>
  <si>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</si>
  <si>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</si>
  <si>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</si>
  <si>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</si>
  <si>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</si>
  <si>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</si>
  <si>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</si>
  <si>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</si>
  <si>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</si>
  <si>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</si>
  <si>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</si>
  <si>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</si>
  <si>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</si>
  <si>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</si>
  <si>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</si>
  <si>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</si>
  <si>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</si>
  <si>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</si>
  <si>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</si>
  <si>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</si>
  <si>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</si>
  <si>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</si>
  <si>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</si>
  <si>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</si>
  <si>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</si>
  <si>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</si>
  <si>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</si>
  <si>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</si>
  <si>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</si>
  <si>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</si>
  <si>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</si>
  <si>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</si>
  <si>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</si>
  <si>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</si>
  <si>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</si>
  <si>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</si>
  <si>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</si>
  <si>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</si>
  <si>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</si>
  <si>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</si>
  <si>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</si>
  <si>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</si>
  <si>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</si>
  <si>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</si>
  <si>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</si>
  <si>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</si>
  <si>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</si>
  <si>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</si>
  <si>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</si>
  <si>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</si>
  <si>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</si>
  <si>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</si>
  <si>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</si>
  <si>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</si>
  <si>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</si>
  <si>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</si>
  <si>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</si>
  <si>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</si>
  <si>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</si>
  <si>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</si>
  <si>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</si>
  <si>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</si>
  <si>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</si>
  <si>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</si>
  <si>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</si>
  <si>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</si>
  <si>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</si>
  <si>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</si>
  <si>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</si>
  <si>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</si>
  <si>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</si>
  <si>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</si>
  <si>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</si>
  <si>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</si>
  <si>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</si>
  <si>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</si>
  <si>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</si>
  <si>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</si>
  <si>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</si>
  <si>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</si>
  <si>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</si>
  <si>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</si>
  <si>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</si>
  <si>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</si>
  <si>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</si>
  <si>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</si>
  <si>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</si>
  <si>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</si>
  <si>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</si>
  <si>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</si>
  <si>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</si>
  <si>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</si>
  <si>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</si>
  <si>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</si>
  <si>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</si>
  <si>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</si>
  <si>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</si>
  <si>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</si>
  <si>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</si>
  <si>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</si>
  <si>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</si>
  <si>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</si>
  <si>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</si>
  <si>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</si>
  <si>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</si>
  <si>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</si>
  <si>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</si>
  <si>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</si>
  <si>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</si>
  <si>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</si>
  <si>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</si>
  <si>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</si>
  <si>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</si>
  <si>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</si>
  <si>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</si>
  <si>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</si>
  <si>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</si>
  <si>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</si>
  <si>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</si>
  <si>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</si>
  <si>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</si>
  <si>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</si>
  <si>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</si>
  <si>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</si>
  <si>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</si>
  <si>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</si>
  <si>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</si>
  <si>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</si>
  <si>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</si>
  <si>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</si>
  <si>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</si>
  <si>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</si>
  <si>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</si>
  <si>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</si>
  <si>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</si>
  <si>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</si>
  <si>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</si>
  <si>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</si>
  <si>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</si>
  <si>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</si>
  <si>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</si>
  <si>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</si>
  <si>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</si>
  <si>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</si>
  <si>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</si>
  <si>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</si>
  <si>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</si>
  <si>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</si>
  <si>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</si>
  <si>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</si>
  <si>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</si>
  <si>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</si>
  <si>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</si>
  <si>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</si>
  <si>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</si>
  <si>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</si>
  <si>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</si>
  <si>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</si>
  <si>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</si>
  <si>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</si>
  <si>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</si>
  <si>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</si>
  <si>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</si>
  <si>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</si>
  <si>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</si>
  <si>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</si>
  <si>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</si>
  <si>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</si>
  <si>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</si>
  <si>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</si>
  <si>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</si>
  <si>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</si>
  <si>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</si>
  <si>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</si>
  <si>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</si>
  <si>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</si>
  <si>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</si>
  <si>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</si>
  <si>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</si>
  <si>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</si>
  <si>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</si>
  <si>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</si>
  <si>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</si>
  <si>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</si>
  <si>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</si>
  <si>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</si>
  <si>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</si>
  <si>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</si>
  <si>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</si>
  <si>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</si>
  <si>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</si>
  <si>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</si>
  <si>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</si>
  <si>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</si>
  <si>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</si>
  <si>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</si>
  <si>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</si>
  <si>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</si>
  <si>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</si>
  <si>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</si>
  <si>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</si>
  <si>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</si>
  <si>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</si>
  <si>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</si>
  <si>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</si>
  <si>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</si>
  <si>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</si>
  <si>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</si>
  <si>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</si>
  <si>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</si>
  <si>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</si>
  <si>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</si>
  <si>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</si>
  <si>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</si>
  <si>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</si>
  <si>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</si>
  <si>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</si>
  <si>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</si>
  <si>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</si>
  <si>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</si>
  <si>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</si>
  <si>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</si>
  <si>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</si>
  <si>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</si>
  <si>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</si>
  <si>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</si>
  <si>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</si>
  <si>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</si>
  <si>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</si>
  <si>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</si>
  <si>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</si>
  <si>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</si>
  <si>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</si>
  <si>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</si>
  <si>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</si>
  <si>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</si>
  <si>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</si>
  <si>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</si>
  <si>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</si>
  <si>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</si>
  <si>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</si>
  <si>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</si>
  <si>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</si>
  <si>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</si>
  <si>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</si>
  <si>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</si>
  <si>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</si>
  <si>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</si>
  <si>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</si>
  <si>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</si>
  <si>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</si>
  <si>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</si>
  <si>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</si>
  <si>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</si>
  <si>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</si>
  <si>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</si>
  <si>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</si>
  <si>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</si>
  <si>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</si>
  <si>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</si>
  <si>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</si>
  <si>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</si>
  <si>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</si>
  <si>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</si>
  <si>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</si>
  <si>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</si>
  <si>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</si>
  <si>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</si>
  <si>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</si>
  <si>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</si>
  <si>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</si>
  <si>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</si>
  <si>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</si>
  <si>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</si>
  <si>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</si>
  <si>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</si>
  <si>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</si>
  <si>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</si>
  <si>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</si>
  <si>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</si>
  <si>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</si>
  <si>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</si>
  <si>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</si>
  <si>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</si>
  <si>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</si>
  <si>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</si>
  <si>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</si>
  <si>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</si>
  <si>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</si>
  <si>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</si>
  <si>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</si>
  <si>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</si>
  <si>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</si>
  <si>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</si>
  <si>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</si>
  <si>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</si>
  <si>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</si>
  <si>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</si>
  <si>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</si>
  <si>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</si>
  <si>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</si>
  <si>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</si>
  <si>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</si>
  <si>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</si>
  <si>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</si>
  <si>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</si>
  <si>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</si>
  <si>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</si>
  <si>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</si>
  <si>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</si>
  <si>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</si>
  <si>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</si>
  <si>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</si>
  <si>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</si>
  <si>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</si>
  <si>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</si>
  <si>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</si>
  <si>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</si>
  <si>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</si>
  <si>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</si>
  <si>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</si>
  <si>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</si>
  <si>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</si>
  <si>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</si>
  <si>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</si>
  <si>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</si>
  <si>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</si>
  <si>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</si>
  <si>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</si>
  <si>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</si>
  <si>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</si>
  <si>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</si>
  <si>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</si>
  <si>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</si>
  <si>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</si>
  <si>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</si>
  <si>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</si>
  <si>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</si>
  <si>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</si>
  <si>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</si>
  <si>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</si>
  <si>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</si>
  <si>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</si>
  <si>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</si>
  <si>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</si>
  <si>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</si>
  <si>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</si>
  <si>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</si>
  <si>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</si>
  <si>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</si>
  <si>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</si>
  <si>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</si>
  <si>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</si>
  <si>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</si>
  <si>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</si>
  <si>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</si>
  <si>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</si>
  <si>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</si>
  <si>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</si>
  <si>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</si>
  <si>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</si>
  <si>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</si>
  <si>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</si>
  <si>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</si>
  <si>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</si>
  <si>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</si>
  <si>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</si>
  <si>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</si>
  <si>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</si>
  <si>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</si>
  <si>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</si>
  <si>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</si>
  <si>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</si>
  <si>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</si>
  <si>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</si>
  <si>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</si>
  <si>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</si>
  <si>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</si>
  <si>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</si>
  <si>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</si>
  <si>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</si>
  <si>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</si>
  <si>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</si>
  <si>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</si>
  <si>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</si>
  <si>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</si>
  <si>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</si>
  <si>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</si>
  <si>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</si>
  <si>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</si>
  <si>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</si>
  <si>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</si>
  <si>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</si>
  <si>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</si>
  <si>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</si>
  <si>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</si>
  <si>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</si>
  <si>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</si>
  <si>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</si>
  <si>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</si>
  <si>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</si>
  <si>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</si>
  <si>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</si>
  <si>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</si>
  <si>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</si>
  <si>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</si>
  <si>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</si>
  <si>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</si>
  <si>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</si>
  <si>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</si>
  <si>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</si>
  <si>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</si>
  <si>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</si>
  <si>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</si>
  <si>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</si>
  <si>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</si>
  <si>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</si>
  <si>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</si>
  <si>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</si>
  <si>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</si>
  <si>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</si>
  <si>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</si>
  <si>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</si>
  <si>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</si>
  <si>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</si>
  <si>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</si>
  <si>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</si>
  <si>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</si>
  <si>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</si>
  <si>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</si>
  <si>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</si>
  <si>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</si>
  <si>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</si>
  <si>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</si>
  <si>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</si>
  <si>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</si>
  <si>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</si>
  <si>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</si>
  <si>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</si>
  <si>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</si>
  <si>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</si>
  <si>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</si>
  <si>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</si>
  <si>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</si>
  <si>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</si>
  <si>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</si>
  <si>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</si>
  <si>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</si>
  <si>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</si>
  <si>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</si>
  <si>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</si>
  <si>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</si>
  <si>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</si>
  <si>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</si>
  <si>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</si>
  <si>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</si>
  <si>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</si>
  <si>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</si>
  <si>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</si>
  <si>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</si>
  <si>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</si>
  <si>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</si>
  <si>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</si>
  <si>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</si>
  <si>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</si>
  <si>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</si>
  <si>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</si>
  <si>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</si>
  <si>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</si>
  <si>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</si>
  <si>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</si>
  <si>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</si>
  <si>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</si>
  <si>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</si>
  <si>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</si>
  <si>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</si>
  <si>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</si>
  <si>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</si>
  <si>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</si>
  <si>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</si>
  <si>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</si>
  <si>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</si>
  <si>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</si>
  <si>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</si>
  <si>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</si>
  <si>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</si>
  <si>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</si>
  <si>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</si>
  <si>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</si>
  <si>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</si>
  <si>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</si>
  <si>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</si>
  <si>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</si>
  <si>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</si>
  <si>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</si>
  <si>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</si>
  <si>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</si>
  <si>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</si>
  <si>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</si>
  <si>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</si>
  <si>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</si>
  <si>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</si>
  <si>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</si>
  <si>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</si>
  <si>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</si>
  <si>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</si>
  <si>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</si>
  <si>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</si>
  <si>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</si>
  <si>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</si>
  <si>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</si>
  <si>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</si>
  <si>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</si>
  <si>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</si>
  <si>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</si>
  <si>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</si>
  <si>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</si>
  <si>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</si>
  <si>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</si>
  <si>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</si>
  <si>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</si>
  <si>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</si>
  <si>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</si>
  <si>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</si>
  <si>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</si>
  <si>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</si>
  <si>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</si>
  <si>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</si>
  <si>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</si>
  <si>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</si>
  <si>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</si>
  <si>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</si>
  <si>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</si>
  <si>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</si>
  <si>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</si>
  <si>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</si>
  <si>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</si>
  <si>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</si>
  <si>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</si>
  <si>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</si>
  <si>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</si>
  <si>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</si>
  <si>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</si>
  <si>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</si>
  <si>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</si>
  <si>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</si>
  <si>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</si>
  <si>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</si>
  <si>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</si>
  <si>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</si>
  <si>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</si>
  <si>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</si>
  <si>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</si>
  <si>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</si>
  <si>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</si>
  <si>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</si>
  <si>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</si>
  <si>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</si>
  <si>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</si>
  <si>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</si>
  <si>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</si>
  <si>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</si>
  <si>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</si>
  <si>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</si>
  <si>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</si>
  <si>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</si>
  <si>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</si>
  <si>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</si>
  <si>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</si>
  <si>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</si>
  <si>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</si>
  <si>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</si>
  <si>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</si>
  <si>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</si>
  <si>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</si>
  <si>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</si>
  <si>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</si>
  <si>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</si>
  <si>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</si>
  <si>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</si>
  <si>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</si>
  <si>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</si>
  <si>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</si>
  <si>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</si>
  <si>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</si>
  <si>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</si>
  <si>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</si>
  <si>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</si>
  <si>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</si>
  <si>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</si>
  <si>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</si>
  <si>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</si>
  <si>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</si>
  <si>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</si>
  <si>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</si>
  <si>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</si>
  <si>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</si>
  <si>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</si>
  <si>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</si>
  <si>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</si>
  <si>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</si>
  <si>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</si>
  <si>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</si>
  <si>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</si>
  <si>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</si>
  <si>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</si>
  <si>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</si>
  <si>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</si>
  <si>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</si>
  <si>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</si>
  <si>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</si>
  <si>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</si>
  <si>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</si>
  <si>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</si>
  <si>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</si>
  <si>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</si>
  <si>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</si>
  <si>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</si>
  <si>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</si>
  <si>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</si>
  <si>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</si>
  <si>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</si>
  <si>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</si>
  <si>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</si>
  <si>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</si>
  <si>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</si>
  <si>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</si>
  <si>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</si>
  <si>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</si>
  <si>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</si>
  <si>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</si>
  <si>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</si>
  <si>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</si>
  <si>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</si>
  <si>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</si>
  <si>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</si>
  <si>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</si>
  <si>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</si>
  <si>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</si>
  <si>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</si>
  <si>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</si>
  <si>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</si>
  <si>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</si>
  <si>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</si>
  <si>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</si>
  <si>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</si>
  <si>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</si>
  <si>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</si>
  <si>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</si>
  <si>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</si>
  <si>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</si>
  <si>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</si>
  <si>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</si>
  <si>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</si>
  <si>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</si>
  <si>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</si>
  <si>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</si>
  <si>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</si>
  <si>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</si>
  <si>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</si>
  <si>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</si>
  <si>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</si>
  <si>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</si>
  <si>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</si>
  <si>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</si>
  <si>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</si>
  <si>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</si>
  <si>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</si>
  <si>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</si>
  <si>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</si>
  <si>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</si>
  <si>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</si>
  <si>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</si>
  <si>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</si>
  <si>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</si>
  <si>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</si>
  <si>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</si>
  <si>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</si>
  <si>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</si>
  <si>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</si>
  <si>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</si>
  <si>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</si>
  <si>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</si>
  <si>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</si>
  <si>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</si>
  <si>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</si>
  <si>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</si>
  <si>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</si>
  <si>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</si>
  <si>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</si>
  <si>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</si>
  <si>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</si>
  <si>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</si>
  <si>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</si>
  <si>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</si>
  <si>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</si>
  <si>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</si>
  <si>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</si>
  <si>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</si>
  <si>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</si>
  <si>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</si>
  <si>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</si>
  <si>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</si>
  <si>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</si>
  <si>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</si>
  <si>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</si>
  <si>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</si>
  <si>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</si>
  <si>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</si>
  <si>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</si>
  <si>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</si>
  <si>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</si>
  <si>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</si>
  <si>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</si>
  <si>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</si>
  <si>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</si>
  <si>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</si>
  <si>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</si>
  <si>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</si>
  <si>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</si>
  <si>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</si>
  <si>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</si>
  <si>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</si>
  <si>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</si>
  <si>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</si>
  <si>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</si>
  <si>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</si>
  <si>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</si>
  <si>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</si>
  <si>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</si>
  <si>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</si>
  <si>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</si>
  <si>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</si>
  <si>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</si>
  <si>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</si>
  <si>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</si>
  <si>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</si>
  <si>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</si>
  <si>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</si>
  <si>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</si>
  <si>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</si>
  <si>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</si>
  <si>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</si>
  <si>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</si>
  <si>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</si>
  <si>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</si>
  <si>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</si>
  <si>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</si>
  <si>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</si>
  <si>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</si>
  <si>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</si>
  <si>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</si>
  <si>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</si>
  <si>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</si>
  <si>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</si>
  <si>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</si>
  <si>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</si>
  <si>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</si>
  <si>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</si>
  <si>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</si>
  <si>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</si>
  <si>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</si>
  <si>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</si>
  <si>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</si>
  <si>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</si>
  <si>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</si>
  <si>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</si>
  <si>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</si>
  <si>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</si>
  <si>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</si>
  <si>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</si>
  <si>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</si>
  <si>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</si>
  <si>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</si>
  <si>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</si>
  <si>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</si>
  <si>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</si>
  <si>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</si>
  <si>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</si>
  <si>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</si>
  <si>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</si>
  <si>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</si>
  <si>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</si>
  <si>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</si>
  <si>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</si>
  <si>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</si>
  <si>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</si>
  <si>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</si>
  <si>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</si>
  <si>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</si>
  <si>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</si>
  <si>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</si>
  <si>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</si>
  <si>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</si>
  <si>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</si>
  <si>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</si>
  <si>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</si>
  <si>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</si>
  <si>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</si>
  <si>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</si>
  <si>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</si>
  <si>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</si>
  <si>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</si>
  <si>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</si>
  <si>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</si>
  <si>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</si>
  <si>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</si>
  <si>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</si>
  <si>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</si>
  <si>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</si>
  <si>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</si>
  <si>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</si>
  <si>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</si>
  <si>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</si>
  <si>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</si>
  <si>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</si>
  <si>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</si>
  <si>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</si>
  <si>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</si>
  <si>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</si>
  <si>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</si>
  <si>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</si>
  <si>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</si>
  <si>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</si>
  <si>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</si>
  <si>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</si>
  <si>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</si>
  <si>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</si>
  <si>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</si>
  <si>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</si>
  <si>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</si>
  <si>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</si>
  <si>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</si>
  <si>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</si>
  <si>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</si>
  <si>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</si>
  <si>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</si>
  <si>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</si>
  <si>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</si>
  <si>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</si>
  <si>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</si>
  <si>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</si>
  <si>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</si>
  <si>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</si>
  <si>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</si>
  <si>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</si>
  <si>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</si>
  <si>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</si>
  <si>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</si>
  <si>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</si>
  <si>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</si>
  <si>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</si>
  <si>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</si>
  <si>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</si>
  <si>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</si>
  <si>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</si>
  <si>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</si>
  <si>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</si>
  <si>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</si>
  <si>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</si>
  <si>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</si>
  <si>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</si>
  <si>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</si>
  <si>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</si>
  <si>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</si>
  <si>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</si>
  <si>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</si>
  <si>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</si>
  <si>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</si>
  <si>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</si>
  <si>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</si>
  <si>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</si>
  <si>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</si>
  <si>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</si>
  <si>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</si>
  <si>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</si>
  <si>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</si>
  <si>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</si>
  <si>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</si>
  <si>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</si>
  <si>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</si>
  <si>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</si>
  <si>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</si>
  <si>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</si>
  <si>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</si>
  <si>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</si>
  <si>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</si>
  <si>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</si>
  <si>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</si>
  <si>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</si>
  <si>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</si>
  <si>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</si>
  <si>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</si>
  <si>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</si>
  <si>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</si>
  <si>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</si>
  <si>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</si>
  <si>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</si>
  <si>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</si>
  <si>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</si>
  <si>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</si>
  <si>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</si>
  <si>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</si>
  <si>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</si>
  <si>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</si>
  <si>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</si>
  <si>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</si>
  <si>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</si>
  <si>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</si>
  <si>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</si>
  <si>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</si>
  <si>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</si>
  <si>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</si>
  <si>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</si>
  <si>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</si>
  <si>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</si>
  <si>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</si>
  <si>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</si>
  <si>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</si>
  <si>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</si>
  <si>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</si>
  <si>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</si>
  <si>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</si>
  <si>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</si>
  <si>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</si>
  <si>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</si>
  <si>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</si>
  <si>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</si>
  <si>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</si>
  <si>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</si>
  <si>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</si>
  <si>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</si>
  <si>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</si>
  <si>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</si>
  <si>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</si>
  <si>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</si>
  <si>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</si>
  <si>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</si>
  <si>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</si>
  <si>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</si>
  <si>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</si>
  <si>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</si>
  <si>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</si>
  <si>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</si>
  <si>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</si>
  <si>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</si>
  <si>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</si>
  <si>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</si>
  <si>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</si>
  <si>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</si>
  <si>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</si>
  <si>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</si>
  <si>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</si>
  <si>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</si>
  <si>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</si>
  <si>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</si>
  <si>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</si>
  <si>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</si>
  <si>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</si>
  <si>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</si>
  <si>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</si>
  <si>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</si>
  <si>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</si>
  <si>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</si>
  <si>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</si>
  <si>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</si>
  <si>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</si>
  <si>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</si>
  <si>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</si>
  <si>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</si>
  <si>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</si>
  <si>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</si>
  <si>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</si>
  <si>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</si>
  <si>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</si>
  <si>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</si>
  <si>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</si>
  <si>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</si>
  <si>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</si>
  <si>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</si>
  <si>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</si>
  <si>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</si>
  <si>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</si>
  <si>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</si>
  <si>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</si>
  <si>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</si>
  <si>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</si>
  <si>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</si>
  <si>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</si>
  <si>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</si>
  <si>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</si>
  <si>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</si>
  <si>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</si>
  <si>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</si>
  <si>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</si>
  <si>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</si>
  <si>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</si>
  <si>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</si>
  <si>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</si>
  <si>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</si>
  <si>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</si>
  <si>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</si>
  <si>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</si>
  <si>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</si>
  <si>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</si>
  <si>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</si>
  <si>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</si>
  <si>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</si>
  <si>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</si>
  <si>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</si>
  <si>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</si>
  <si>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</si>
  <si>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</si>
  <si>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</si>
  <si>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</si>
  <si>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</si>
  <si>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</si>
  <si>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</si>
  <si>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</si>
  <si>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</si>
  <si>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</si>
  <si>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</si>
  <si>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</si>
  <si>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</si>
  <si>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</si>
  <si>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</si>
  <si>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</si>
  <si>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</si>
  <si>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</si>
  <si>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</si>
  <si>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</si>
  <si>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</si>
  <si>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</si>
  <si>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</si>
  <si>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</si>
  <si>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</si>
  <si>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</si>
  <si>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</si>
  <si>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</si>
  <si>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</si>
  <si>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</si>
  <si>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</si>
  <si>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</si>
  <si>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</si>
  <si>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</si>
  <si>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</si>
  <si>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</si>
  <si>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</si>
  <si>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</si>
  <si>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</si>
  <si>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</si>
  <si>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</si>
  <si>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</si>
  <si>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</si>
  <si>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</si>
  <si>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</si>
  <si>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</si>
  <si>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</si>
  <si>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</si>
  <si>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</si>
  <si>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</si>
  <si>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</si>
  <si>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</si>
  <si>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</si>
  <si>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</si>
  <si>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</si>
  <si>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</si>
  <si>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</si>
  <si>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</si>
  <si>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</si>
  <si>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</si>
  <si>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</si>
  <si>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</si>
  <si>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</si>
  <si>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</si>
  <si>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</si>
  <si>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</si>
  <si>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</si>
  <si>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</si>
  <si>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</si>
  <si>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</si>
  <si>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</si>
  <si>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</si>
  <si>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</si>
  <si>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</si>
  <si>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</si>
  <si>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</si>
  <si>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</si>
  <si>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</si>
  <si>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</si>
  <si>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</si>
  <si>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</si>
  <si>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</si>
  <si>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</si>
  <si>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</si>
  <si>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</si>
  <si>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</si>
  <si>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</si>
  <si>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</si>
  <si>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</si>
  <si>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</si>
  <si>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</si>
  <si>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</si>
  <si>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</si>
  <si>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</si>
  <si>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</si>
  <si>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</si>
  <si>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</si>
  <si>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</si>
  <si>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</si>
  <si>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</si>
  <si>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</si>
  <si>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</si>
  <si>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</si>
  <si>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</si>
  <si>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</si>
  <si>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</si>
  <si>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</si>
  <si>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</si>
  <si>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</si>
  <si>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</si>
  <si>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</si>
  <si>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</si>
  <si>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</si>
  <si>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</si>
  <si>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</si>
  <si>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</si>
  <si>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</si>
  <si>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</si>
  <si>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</si>
  <si>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</si>
  <si>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</si>
  <si>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</si>
  <si>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</si>
  <si>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</si>
  <si>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</si>
  <si>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</si>
  <si>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</si>
  <si>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</si>
  <si>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</si>
  <si>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</si>
  <si>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</si>
  <si>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</si>
  <si>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</si>
  <si>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</si>
  <si>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</si>
  <si>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</si>
  <si>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</si>
  <si>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</si>
  <si>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</si>
  <si>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</si>
  <si>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</si>
  <si>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</si>
  <si>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</si>
  <si>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</si>
  <si>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</si>
  <si>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</si>
  <si>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</si>
  <si>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</si>
  <si>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</si>
  <si>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</si>
  <si>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</si>
  <si>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</si>
  <si>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</si>
  <si>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</si>
  <si>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</si>
  <si>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</si>
  <si>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</si>
  <si>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</si>
  <si>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</si>
  <si>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</si>
  <si>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</si>
  <si>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</si>
  <si>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</si>
  <si>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</si>
  <si>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</si>
  <si>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</si>
  <si>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</si>
  <si>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</si>
  <si>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</si>
  <si>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</si>
  <si>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</si>
  <si>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</si>
  <si>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</si>
  <si>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</si>
  <si>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</si>
  <si>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</si>
  <si>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</si>
  <si>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</si>
  <si>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</si>
  <si>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</si>
  <si>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</si>
  <si>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</si>
  <si>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</si>
  <si>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</si>
  <si>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</si>
  <si>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</si>
  <si>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</si>
  <si>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</si>
  <si>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</si>
  <si>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</si>
  <si>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</si>
  <si>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</si>
  <si>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</si>
  <si>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</si>
  <si>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</si>
  <si>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</si>
  <si>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</si>
  <si>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</si>
  <si>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</si>
  <si>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</si>
  <si>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</si>
  <si>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</si>
  <si>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</si>
  <si>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</si>
  <si>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</si>
  <si>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</si>
  <si>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</si>
  <si>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</si>
  <si>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</si>
  <si>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</si>
  <si>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</si>
  <si>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</si>
  <si>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</si>
  <si>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</si>
  <si>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</si>
  <si>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</si>
  <si>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</si>
  <si>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</si>
  <si>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</si>
  <si>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</si>
  <si>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</si>
  <si>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</si>
  <si>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</si>
  <si>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</si>
  <si>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</si>
  <si>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</si>
  <si>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</si>
  <si>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</si>
  <si>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</si>
  <si>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</si>
  <si>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</si>
  <si>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</si>
  <si>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</si>
  <si>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</si>
  <si>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</si>
  <si>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</si>
  <si>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</si>
  <si>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</si>
  <si>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</si>
  <si>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</si>
  <si>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</si>
  <si>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</si>
  <si>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</si>
  <si>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</si>
  <si>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</si>
  <si>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</si>
  <si>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</si>
  <si>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</si>
  <si>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</si>
  <si>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</si>
  <si>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</si>
  <si>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</si>
  <si>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</si>
  <si>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</si>
  <si>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</si>
  <si>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</si>
  <si>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</si>
  <si>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</si>
  <si>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</si>
  <si>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</si>
  <si>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</si>
  <si>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</si>
  <si>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</si>
  <si>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</si>
  <si>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</si>
  <si>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</si>
  <si>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</si>
  <si>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</si>
  <si>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</si>
  <si>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</si>
  <si>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</si>
  <si>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</si>
  <si>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</si>
  <si>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</si>
  <si>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</si>
  <si>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</si>
  <si>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</si>
  <si>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</si>
  <si>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</si>
  <si>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</si>
  <si>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</si>
  <si>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</si>
  <si>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</si>
  <si>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</si>
  <si>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</si>
  <si>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</si>
  <si>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</si>
  <si>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</si>
  <si>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</si>
  <si>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</si>
  <si>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</si>
  <si>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</si>
  <si>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</si>
  <si>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</si>
  <si>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</si>
  <si>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</si>
  <si>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</si>
  <si>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</si>
  <si>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</si>
  <si>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</si>
  <si>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</si>
  <si>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</si>
  <si>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</si>
  <si>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</si>
  <si>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</si>
  <si>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</si>
  <si>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</si>
  <si>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</si>
  <si>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</si>
  <si>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</si>
  <si>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</si>
  <si>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</si>
  <si>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</si>
  <si>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</si>
  <si>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</si>
  <si>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</si>
  <si>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</si>
  <si>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</si>
  <si>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</si>
  <si>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</si>
  <si>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</si>
  <si>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</si>
  <si>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</si>
  <si>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</si>
  <si>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</si>
  <si>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</si>
  <si>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</si>
  <si>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</si>
  <si>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</si>
  <si>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</si>
  <si>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</si>
  <si>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</si>
  <si>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</si>
  <si>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</si>
  <si>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</si>
  <si>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</si>
  <si>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</si>
  <si>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</si>
  <si>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</si>
  <si>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</si>
  <si>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</si>
  <si>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</si>
  <si>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</si>
  <si>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</si>
  <si>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</si>
  <si>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</si>
  <si>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</si>
  <si>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</si>
  <si>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</si>
  <si>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</si>
  <si>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</si>
  <si>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</si>
  <si>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</si>
  <si>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</si>
  <si>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</si>
  <si>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</si>
  <si>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</si>
  <si>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</si>
  <si>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</si>
  <si>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</si>
  <si>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</si>
  <si>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</si>
  <si>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</si>
  <si>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</si>
  <si>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</si>
  <si>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</si>
  <si>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</si>
  <si>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</si>
  <si>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</si>
  <si>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</si>
  <si>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</si>
  <si>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</si>
  <si>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</si>
  <si>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</si>
  <si>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</si>
  <si>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</si>
  <si>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</si>
  <si>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</si>
  <si>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</si>
  <si>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</si>
  <si>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</si>
  <si>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</si>
  <si>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</si>
  <si>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</si>
  <si>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</si>
  <si>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</si>
  <si>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</si>
  <si>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</si>
  <si>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</si>
  <si>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</si>
  <si>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</si>
  <si>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</si>
  <si>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</si>
  <si>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</si>
  <si>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</si>
  <si>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</si>
  <si>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</si>
  <si>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</si>
  <si>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</si>
  <si>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</si>
  <si>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</si>
  <si>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</si>
  <si>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</si>
  <si>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</si>
  <si>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</si>
  <si>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</si>
  <si>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</si>
  <si>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</si>
  <si>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</si>
  <si>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</si>
  <si>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</si>
  <si>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</si>
  <si>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</si>
  <si>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</si>
  <si>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</si>
  <si>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</si>
  <si>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</si>
  <si>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</si>
  <si>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</si>
  <si>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</si>
  <si>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</si>
  <si>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</si>
  <si>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</si>
  <si>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</si>
  <si>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</si>
  <si>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</si>
  <si>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</si>
  <si>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</si>
  <si>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</si>
  <si>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</si>
  <si>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</si>
  <si>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</si>
  <si>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</si>
  <si>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</si>
  <si>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</si>
  <si>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</si>
  <si>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</si>
  <si>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</si>
  <si>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</si>
  <si>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</si>
  <si>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</si>
  <si>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</si>
  <si>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</si>
  <si>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</si>
  <si>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</si>
  <si>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</si>
  <si>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</si>
  <si>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</si>
  <si>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</si>
  <si>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</si>
  <si>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</si>
  <si>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</si>
  <si>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</si>
  <si>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</si>
  <si>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</si>
  <si>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</si>
  <si>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</si>
  <si>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</si>
  <si>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</si>
  <si>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</si>
  <si>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</si>
  <si>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</si>
  <si>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</si>
  <si>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</si>
  <si>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</si>
  <si>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</si>
  <si>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</si>
  <si>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</si>
  <si>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</si>
  <si>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</si>
  <si>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</si>
  <si>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</si>
  <si>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</si>
  <si>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</si>
  <si>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</si>
  <si>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</si>
  <si>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</si>
  <si>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</si>
  <si>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</si>
  <si>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</si>
  <si>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</si>
  <si>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</si>
  <si>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</si>
  <si>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</si>
  <si>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</si>
  <si>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</si>
  <si>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</si>
  <si>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</si>
  <si>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</si>
  <si>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</si>
  <si>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</si>
  <si>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</si>
  <si>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</si>
  <si>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</si>
  <si>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</si>
  <si>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</si>
  <si>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</si>
  <si>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</si>
  <si>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</si>
  <si>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</si>
  <si>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</si>
  <si>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</si>
  <si>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</si>
  <si>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</si>
  <si>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</si>
  <si>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</si>
  <si>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</si>
  <si>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</si>
  <si>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</si>
  <si>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</si>
  <si>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</si>
  <si>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</si>
  <si>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</si>
  <si>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</si>
  <si>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</si>
  <si>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</si>
  <si>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</si>
  <si>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</si>
  <si>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</si>
  <si>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</si>
  <si>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</si>
  <si>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</si>
  <si>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</si>
  <si>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</si>
  <si>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</si>
  <si>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</si>
  <si>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</si>
  <si>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</si>
  <si>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</si>
  <si>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</si>
  <si>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</si>
  <si>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</si>
  <si>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</si>
  <si>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</si>
  <si>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</si>
  <si>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</si>
  <si>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</si>
  <si>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</si>
  <si>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</si>
  <si>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</si>
  <si>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</si>
  <si>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</si>
  <si>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</si>
  <si>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</si>
  <si>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</si>
  <si>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</si>
  <si>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</si>
  <si>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</si>
  <si>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</si>
  <si>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</si>
  <si>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</si>
  <si>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</si>
  <si>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</si>
  <si>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</si>
  <si>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</si>
  <si>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</si>
  <si>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</si>
  <si>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</si>
  <si>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</si>
  <si>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</si>
  <si>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</si>
  <si>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</si>
  <si>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</si>
  <si>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</si>
  <si>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</si>
  <si>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</si>
  <si>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</si>
  <si>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</si>
  <si>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</si>
  <si>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</si>
  <si>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</si>
  <si>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</si>
  <si>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</si>
  <si>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</si>
  <si>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</si>
  <si>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</si>
  <si>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</si>
  <si>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</si>
  <si>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</si>
  <si>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</si>
  <si>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</si>
  <si>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</si>
  <si>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</si>
  <si>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</si>
  <si>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</si>
  <si>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</si>
  <si>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</si>
  <si>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</si>
  <si>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</si>
  <si>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</si>
  <si>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</si>
  <si>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</si>
  <si>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</si>
  <si>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</si>
  <si>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</si>
  <si>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</si>
  <si>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</si>
  <si>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</si>
  <si>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</si>
  <si>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</si>
  <si>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</si>
  <si>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</si>
  <si>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</si>
  <si>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</si>
  <si>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</si>
  <si>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</si>
  <si>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</si>
  <si>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</si>
  <si>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</si>
  <si>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</si>
  <si>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</si>
  <si>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</si>
  <si>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</si>
  <si>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</si>
  <si>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</si>
  <si>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</si>
  <si>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</si>
  <si>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</si>
  <si>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</si>
  <si>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</si>
  <si>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</si>
  <si>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</si>
  <si>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</si>
  <si>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</si>
  <si>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</si>
  <si>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</si>
  <si>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</si>
  <si>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</si>
  <si>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</si>
  <si>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</si>
  <si>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</si>
  <si>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</si>
  <si>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</si>
  <si>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</si>
  <si>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</si>
  <si>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</si>
  <si>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</si>
  <si>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</si>
  <si>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</si>
  <si>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</si>
  <si>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</si>
  <si>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</si>
  <si>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</si>
  <si>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</si>
  <si>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</si>
  <si>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</si>
  <si>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</si>
  <si>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</si>
  <si>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</si>
  <si>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</si>
  <si>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</si>
  <si>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</si>
  <si>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</si>
  <si>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</si>
  <si>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</si>
  <si>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</si>
  <si>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</si>
  <si>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</si>
  <si>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</si>
  <si>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</si>
  <si>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</si>
  <si>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</si>
  <si>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</si>
  <si>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</si>
  <si>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</si>
  <si>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</si>
  <si>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</si>
  <si>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</si>
  <si>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</si>
  <si>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</si>
  <si>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</si>
  <si>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</si>
  <si>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</si>
  <si>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</si>
  <si>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</si>
  <si>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</si>
  <si>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</si>
  <si>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</si>
  <si>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</si>
  <si>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</si>
  <si>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</si>
  <si>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</si>
  <si>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</si>
  <si>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</si>
  <si>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</si>
  <si>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</si>
  <si>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</si>
  <si>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</si>
  <si>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</si>
  <si>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</si>
  <si>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</si>
  <si>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</si>
  <si>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</si>
  <si>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</si>
  <si>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</si>
  <si>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</si>
  <si>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</si>
  <si>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</si>
  <si>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</si>
  <si>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</si>
  <si>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</si>
  <si>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</si>
  <si>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</si>
  <si>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</si>
  <si>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</si>
  <si>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</si>
  <si>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</si>
  <si>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</si>
  <si>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</si>
  <si>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</si>
  <si>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</si>
  <si>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</si>
  <si>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</si>
  <si>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</si>
  <si>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</si>
  <si>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</si>
  <si>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</si>
  <si>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</si>
  <si>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</si>
  <si>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</si>
  <si>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</si>
  <si>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</si>
  <si>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</si>
  <si>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</si>
  <si>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</si>
  <si>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</si>
  <si>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</si>
  <si>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</si>
  <si>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</si>
  <si>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</si>
  <si>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</si>
  <si>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</si>
  <si>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</si>
  <si>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</si>
  <si>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</si>
  <si>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</si>
  <si>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</si>
  <si>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</si>
  <si>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</si>
  <si>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</si>
  <si>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</si>
  <si>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</si>
  <si>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</si>
  <si>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</si>
  <si>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</si>
  <si>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</si>
  <si>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</si>
  <si>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</si>
  <si>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</si>
  <si>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</si>
  <si>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</si>
  <si>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</si>
  <si>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</si>
  <si>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</si>
  <si>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</si>
  <si>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</si>
  <si>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</si>
  <si>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</si>
  <si>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</si>
  <si>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</si>
  <si>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</si>
  <si>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</si>
  <si>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</si>
  <si>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</si>
  <si>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</si>
  <si>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</si>
  <si>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</si>
  <si>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</si>
  <si>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</si>
  <si>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</si>
  <si>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</si>
  <si>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</si>
  <si>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</si>
  <si>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</si>
  <si>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</si>
  <si>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</si>
  <si>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</si>
  <si>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</si>
  <si>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</si>
  <si>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</si>
  <si>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</si>
  <si>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</si>
  <si>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</si>
  <si>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</si>
  <si>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</si>
  <si>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</si>
  <si>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</si>
  <si>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</si>
  <si>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</si>
  <si>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</si>
  <si>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</si>
  <si>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</si>
  <si>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</si>
  <si>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</si>
  <si>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</si>
  <si>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</si>
  <si>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</si>
  <si>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</si>
  <si>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</si>
  <si>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</si>
  <si>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</si>
  <si>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</si>
  <si>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</si>
  <si>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</si>
  <si>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</si>
  <si>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</si>
  <si>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</si>
  <si>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</si>
  <si>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</si>
  <si>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</si>
  <si>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</si>
  <si>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</si>
  <si>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</si>
  <si>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</si>
  <si>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</si>
  <si>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</si>
  <si>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</si>
  <si>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</si>
  <si>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</si>
  <si>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</si>
  <si>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</si>
  <si>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</si>
  <si>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</si>
  <si>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</si>
  <si>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</si>
  <si>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</si>
  <si>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</si>
  <si>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</si>
  <si>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</si>
  <si>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</si>
  <si>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</si>
  <si>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</si>
  <si>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</si>
  <si>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</si>
  <si>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</si>
  <si>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</si>
  <si>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</si>
  <si>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</si>
  <si>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</si>
  <si>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</si>
  <si>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</si>
  <si>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</si>
  <si>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</si>
  <si>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</si>
  <si>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</si>
  <si>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</si>
  <si>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</si>
  <si>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</si>
  <si>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</si>
  <si>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</si>
  <si>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</si>
  <si>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</si>
  <si>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</si>
  <si>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</si>
  <si>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</si>
  <si>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</si>
  <si>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</si>
  <si>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</si>
  <si>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</si>
  <si>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</si>
  <si>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</si>
  <si>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</si>
  <si>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</si>
  <si>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</si>
  <si>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</si>
  <si>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</si>
  <si>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</si>
  <si>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</si>
  <si>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</si>
  <si>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</si>
  <si>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</si>
  <si>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</si>
  <si>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</si>
  <si>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</si>
  <si>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</si>
  <si>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</si>
  <si>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</si>
  <si>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</si>
  <si>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</si>
  <si>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</si>
  <si>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</si>
  <si>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</si>
  <si>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</si>
  <si>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</si>
  <si>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</si>
  <si>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</si>
  <si>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</si>
  <si>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</si>
  <si>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</si>
  <si>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</si>
  <si>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</si>
  <si>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</si>
  <si>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</si>
  <si>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</si>
  <si>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</si>
  <si>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</si>
  <si>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</si>
  <si>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</si>
  <si>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</si>
  <si>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</si>
  <si>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</si>
  <si>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</si>
  <si>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</si>
  <si>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</si>
  <si>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</si>
  <si>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</si>
  <si>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</si>
  <si>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</si>
  <si>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</si>
  <si>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</si>
  <si>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</si>
  <si>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</si>
  <si>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</si>
  <si>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</si>
  <si>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</si>
  <si>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</si>
  <si>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</si>
  <si>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</si>
  <si>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</si>
  <si>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</si>
  <si>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</si>
  <si>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</si>
  <si>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</si>
  <si>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</si>
  <si>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</si>
  <si>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</si>
  <si>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</si>
  <si>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</si>
  <si>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</si>
  <si>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</si>
  <si>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</si>
  <si>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</si>
  <si>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</si>
  <si>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</si>
  <si>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</si>
  <si>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</si>
  <si>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</si>
  <si>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</si>
  <si>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</si>
  <si>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</si>
  <si>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</si>
  <si>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</si>
  <si>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</si>
  <si>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</si>
  <si>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</si>
  <si>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</si>
  <si>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</si>
  <si>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</si>
  <si>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</si>
  <si>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</si>
  <si>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</si>
  <si>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</si>
  <si>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</si>
  <si>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</si>
  <si>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</si>
  <si>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</si>
  <si>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</si>
  <si>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</si>
  <si>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</si>
  <si>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</si>
  <si>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</si>
  <si>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</si>
  <si>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</si>
  <si>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</si>
  <si>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</si>
  <si>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</si>
  <si>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</si>
  <si>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</si>
  <si>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</si>
  <si>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</si>
  <si>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</si>
  <si>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</si>
  <si>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</si>
  <si>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</si>
  <si>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</si>
  <si>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</si>
  <si>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</si>
  <si>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</si>
  <si>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</si>
  <si>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</si>
  <si>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</si>
  <si>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</si>
  <si>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</si>
  <si>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</si>
  <si>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</si>
  <si>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</si>
  <si>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</si>
  <si>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</si>
  <si>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</si>
  <si>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</si>
  <si>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</si>
  <si>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</si>
  <si>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</si>
  <si>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</si>
  <si>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</si>
  <si>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</si>
  <si>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</si>
  <si>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</si>
  <si>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</si>
  <si>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</si>
  <si>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</si>
  <si>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</si>
  <si>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</si>
  <si>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</si>
  <si>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</si>
  <si>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</si>
  <si>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</si>
  <si>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</si>
  <si>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</si>
  <si>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</si>
  <si>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</si>
  <si>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</si>
  <si>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</si>
  <si>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</si>
  <si>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</si>
  <si>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</si>
  <si>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</si>
  <si>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</si>
  <si>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</si>
  <si>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</si>
  <si>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</si>
  <si>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</si>
  <si>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</si>
  <si>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</si>
  <si>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</si>
  <si>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</si>
  <si>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</si>
  <si>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</si>
  <si>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</si>
  <si>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</si>
  <si>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</si>
  <si>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</si>
  <si>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</si>
  <si>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</si>
  <si>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</si>
  <si>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</si>
  <si>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</si>
  <si>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</si>
  <si>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</si>
  <si>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</si>
  <si>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</si>
  <si>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</si>
  <si>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</si>
  <si>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</si>
  <si>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</si>
  <si>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</si>
  <si>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</si>
  <si>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</si>
  <si>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</si>
  <si>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</si>
  <si>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</si>
  <si>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</si>
  <si>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</si>
  <si>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</si>
  <si>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</si>
  <si>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</si>
  <si>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</si>
  <si>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</si>
  <si>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</si>
  <si>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</si>
  <si>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</si>
  <si>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</si>
  <si>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</si>
  <si>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</si>
  <si>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</si>
  <si>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</si>
  <si>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</si>
  <si>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</si>
  <si>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</si>
  <si>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</si>
  <si>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</si>
  <si>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</si>
  <si>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</si>
  <si>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</si>
  <si>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</si>
  <si>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</si>
  <si>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</si>
  <si>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</si>
  <si>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</si>
  <si>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</si>
  <si>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</si>
  <si>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</si>
  <si>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</si>
  <si>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</si>
  <si>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</si>
  <si>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</si>
  <si>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</si>
  <si>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</si>
  <si>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</si>
  <si>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</si>
  <si>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</si>
  <si>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</si>
  <si>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</si>
  <si>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</si>
  <si>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</si>
  <si>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</si>
  <si>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</si>
  <si>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</si>
  <si>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</si>
  <si>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</si>
  <si>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</si>
  <si>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</si>
  <si>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</si>
  <si>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</si>
  <si>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</si>
  <si>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</si>
  <si>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</si>
  <si>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</si>
  <si>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</si>
  <si>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</si>
  <si>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</si>
  <si>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</si>
  <si>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</si>
  <si>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</si>
  <si>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</si>
  <si>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</si>
  <si>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</si>
  <si>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</si>
  <si>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</si>
  <si>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</si>
  <si>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</si>
  <si>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</si>
  <si>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</si>
  <si>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</si>
  <si>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</si>
  <si>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</si>
  <si>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</si>
  <si>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</si>
  <si>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</si>
  <si>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</si>
  <si>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</si>
  <si>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</si>
  <si>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</si>
  <si>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</si>
  <si>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</si>
  <si>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</si>
  <si>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</si>
  <si>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</si>
  <si>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</si>
  <si>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</si>
  <si>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</si>
  <si>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</si>
  <si>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</si>
  <si>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</si>
  <si>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</si>
  <si>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</si>
  <si>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</si>
  <si>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</si>
  <si>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</si>
  <si>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</si>
  <si>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</si>
  <si>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</si>
  <si>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</si>
  <si>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</si>
  <si>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</si>
  <si>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</si>
  <si>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</si>
  <si>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</si>
  <si>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</si>
  <si>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</si>
  <si>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</si>
  <si>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</si>
  <si>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</si>
  <si>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</si>
  <si>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</si>
  <si>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</si>
  <si>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</si>
  <si>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</si>
  <si>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</si>
  <si>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</si>
  <si>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</si>
  <si>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</si>
  <si>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</si>
  <si>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</si>
  <si>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</si>
  <si>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</si>
  <si>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</si>
  <si>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</si>
  <si>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</si>
  <si>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</si>
  <si>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</si>
  <si>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</si>
  <si>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</si>
  <si>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</si>
  <si>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</si>
  <si>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</si>
  <si>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</si>
  <si>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</si>
  <si>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</si>
  <si>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</si>
  <si>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</si>
  <si>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</si>
  <si>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</si>
  <si>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</si>
  <si>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</si>
  <si>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</si>
  <si>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</si>
  <si>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</si>
  <si>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</si>
  <si>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</si>
  <si>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</si>
  <si>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</si>
  <si>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</si>
  <si>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</si>
  <si>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</si>
  <si>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</si>
  <si>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</si>
  <si>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</si>
  <si>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</si>
  <si>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</si>
  <si>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</si>
  <si>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</si>
  <si>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</si>
  <si>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</si>
  <si>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</si>
  <si>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</si>
  <si>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</si>
  <si>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</si>
  <si>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</si>
  <si>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</si>
  <si>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</si>
  <si>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</si>
  <si>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</si>
  <si>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</si>
  <si>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</si>
  <si>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</si>
  <si>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</si>
  <si>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</si>
  <si>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</si>
  <si>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</si>
  <si>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</si>
  <si>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</si>
  <si>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</si>
  <si>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</si>
  <si>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</si>
  <si>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</si>
  <si>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</si>
  <si>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</si>
  <si>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</si>
  <si>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</si>
  <si>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</si>
  <si>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</si>
  <si>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</si>
  <si>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</si>
  <si>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</si>
  <si>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</si>
  <si>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</si>
  <si>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</si>
  <si>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</si>
  <si>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</si>
  <si>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</si>
  <si>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</si>
  <si>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</si>
  <si>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</si>
  <si>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</si>
  <si>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</si>
  <si>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</si>
  <si>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</si>
  <si>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</si>
  <si>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</si>
  <si>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</si>
  <si>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</si>
  <si>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</si>
  <si>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</si>
  <si>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</si>
  <si>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</si>
  <si>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</si>
  <si>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</si>
  <si>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</si>
  <si>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</si>
  <si>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</si>
  <si>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</si>
  <si>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</si>
  <si>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</si>
  <si>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</si>
  <si>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</si>
  <si>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</si>
  <si>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</si>
  <si>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</si>
  <si>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</si>
  <si>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</si>
  <si>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</si>
  <si>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</si>
  <si>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</si>
  <si>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</si>
  <si>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</si>
  <si>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</si>
  <si>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</si>
  <si>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</si>
  <si>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</si>
  <si>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</si>
  <si>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</si>
  <si>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</si>
  <si>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</si>
  <si>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</si>
  <si>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</si>
  <si>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</si>
  <si>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</si>
  <si>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</si>
  <si>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</si>
  <si>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</si>
  <si>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</si>
  <si>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</si>
  <si>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</si>
  <si>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</si>
  <si>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</si>
  <si>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</si>
  <si>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</si>
  <si>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</si>
  <si>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</si>
  <si>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</si>
  <si>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</si>
  <si>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</si>
  <si>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</si>
  <si>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</si>
  <si>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</si>
  <si>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</si>
  <si>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</si>
  <si>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</si>
  <si>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</si>
  <si>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</si>
  <si>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</si>
  <si>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</si>
  <si>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</si>
  <si>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</si>
  <si>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</si>
  <si>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</si>
  <si>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</si>
  <si>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</si>
  <si>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</si>
  <si>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</si>
  <si>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</si>
  <si>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</si>
  <si>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</si>
  <si>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</si>
  <si>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</si>
  <si>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</si>
  <si>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</si>
  <si>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</si>
  <si>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</si>
  <si>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</si>
  <si>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</si>
  <si>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</si>
  <si>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</si>
  <si>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</si>
  <si>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</si>
  <si>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</si>
  <si>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</si>
  <si>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</si>
  <si>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</si>
  <si>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</si>
  <si>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</si>
  <si>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</si>
  <si>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</si>
  <si>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</si>
  <si>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</si>
  <si>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</si>
  <si>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</si>
  <si>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</si>
  <si>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</si>
  <si>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</si>
  <si>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</si>
  <si>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</si>
  <si>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</si>
  <si>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</si>
  <si>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</si>
  <si>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</si>
  <si>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</si>
  <si>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</si>
  <si>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</si>
  <si>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</si>
  <si>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</si>
  <si>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</si>
  <si>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</si>
  <si>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</si>
  <si>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</si>
  <si>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</si>
  <si>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</si>
  <si>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</si>
  <si>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</si>
  <si>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</si>
  <si>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</si>
  <si>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</si>
  <si>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</si>
  <si>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</si>
  <si>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</si>
  <si>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</si>
  <si>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</si>
  <si>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</si>
  <si>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</si>
  <si>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</si>
  <si>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</si>
  <si>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</si>
  <si>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</si>
  <si>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</si>
  <si>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</si>
  <si>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</si>
  <si>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</si>
  <si>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</si>
  <si>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</si>
  <si>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</si>
  <si>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</si>
  <si>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</si>
  <si>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</si>
  <si>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</si>
  <si>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</si>
  <si>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</si>
  <si>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</si>
  <si>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</si>
  <si>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</si>
  <si>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</si>
  <si>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</si>
  <si>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</si>
  <si>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</si>
  <si>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</si>
  <si>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</si>
  <si>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</si>
  <si>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</si>
  <si>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</si>
  <si>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</si>
  <si>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</si>
  <si>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</si>
  <si>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</si>
  <si>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</si>
  <si>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</si>
  <si>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</si>
  <si>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</si>
  <si>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</si>
  <si>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</si>
  <si>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</si>
  <si>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</si>
  <si>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</si>
  <si>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</si>
  <si>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</si>
  <si>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</si>
  <si>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</si>
  <si>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</si>
  <si>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</si>
  <si>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</si>
  <si>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</si>
  <si>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</si>
  <si>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</si>
  <si>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</si>
  <si>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</si>
  <si>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</si>
  <si>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</si>
  <si>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</si>
  <si>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</si>
  <si>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</si>
  <si>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</si>
  <si>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</si>
  <si>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</si>
  <si>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</si>
  <si>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</si>
  <si>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</si>
  <si>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</si>
  <si>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</si>
  <si>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</si>
  <si>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</si>
  <si>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</si>
  <si>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</si>
  <si>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</si>
  <si>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</si>
  <si>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</si>
  <si>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</si>
  <si>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</si>
  <si>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</si>
  <si>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</si>
  <si>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</si>
  <si>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</si>
  <si>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</si>
  <si>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</si>
  <si>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</si>
  <si>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</si>
  <si>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</si>
  <si>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</si>
  <si>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</si>
  <si>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</si>
  <si>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</si>
  <si>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</si>
  <si>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</si>
  <si>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</si>
  <si>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</si>
  <si>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</si>
  <si>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</si>
  <si>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</si>
  <si>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</si>
  <si>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</si>
  <si>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</si>
  <si>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</si>
  <si>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</si>
  <si>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</si>
  <si>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</si>
  <si>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</si>
  <si>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</si>
  <si>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</si>
  <si>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</si>
  <si>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</si>
  <si>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</si>
  <si>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</si>
  <si>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</si>
  <si>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</si>
  <si>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</si>
  <si>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</si>
  <si>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</si>
  <si>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</si>
  <si>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</si>
  <si>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</si>
  <si>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</si>
  <si>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</si>
  <si>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</si>
  <si>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</si>
  <si>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</si>
  <si>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</si>
  <si>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</si>
  <si>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</si>
  <si>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</si>
  <si>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</si>
  <si>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</si>
  <si>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</si>
  <si>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</si>
  <si>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</si>
  <si>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</si>
  <si>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</si>
  <si>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</si>
  <si>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</si>
  <si>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</si>
  <si>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</si>
  <si>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</si>
  <si>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</si>
  <si>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</si>
  <si>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</si>
  <si>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</si>
  <si>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</si>
  <si>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</si>
  <si>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</si>
  <si>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</si>
  <si>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</si>
  <si>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</si>
  <si>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</si>
  <si>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</si>
  <si>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</si>
  <si>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</si>
  <si>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</si>
  <si>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</si>
  <si>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</si>
  <si>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</si>
  <si>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</si>
  <si>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</si>
  <si>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</si>
  <si>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</si>
  <si>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</si>
  <si>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</si>
  <si>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</si>
  <si>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</si>
  <si>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</si>
  <si>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</si>
  <si>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</si>
  <si>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</si>
  <si>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</si>
  <si>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</si>
  <si>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</si>
  <si>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</si>
  <si>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</si>
  <si>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</si>
  <si>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</si>
  <si>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</si>
  <si>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</si>
  <si>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</si>
  <si>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</si>
  <si>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</si>
  <si>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</si>
  <si>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</si>
  <si>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</si>
  <si>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</si>
  <si>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</si>
  <si>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</si>
  <si>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</si>
  <si>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</si>
  <si>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</si>
  <si>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</si>
  <si>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</si>
  <si>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</si>
  <si>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</si>
  <si>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</si>
  <si>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</si>
  <si>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</si>
  <si>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</si>
  <si>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</si>
  <si>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</si>
  <si>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</si>
  <si>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</si>
  <si>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</si>
  <si>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</si>
  <si>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</si>
  <si>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</si>
  <si>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</si>
  <si>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</si>
  <si>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</si>
  <si>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</si>
  <si>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</si>
  <si>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</si>
  <si>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</si>
  <si>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</si>
  <si>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</si>
  <si>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</si>
  <si>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</si>
  <si>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</si>
  <si>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</si>
  <si>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</si>
  <si>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</si>
  <si>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</si>
  <si>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</si>
  <si>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</si>
  <si>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</si>
  <si>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</si>
  <si>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</si>
  <si>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</si>
  <si>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</si>
  <si>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</si>
  <si>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</si>
  <si>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</si>
  <si>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</si>
  <si>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</si>
  <si>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</si>
  <si>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</si>
  <si>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</si>
  <si>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</si>
  <si>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</si>
  <si>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</si>
  <si>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</si>
  <si>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</si>
  <si>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</si>
  <si>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</si>
  <si>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</si>
  <si>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</si>
  <si>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</si>
  <si>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</si>
  <si>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</si>
  <si>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</si>
  <si>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</si>
  <si>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</si>
  <si>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</si>
  <si>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</si>
  <si>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</si>
  <si>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</si>
  <si>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</si>
  <si>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</si>
  <si>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</si>
  <si>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</si>
  <si>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</si>
  <si>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</si>
  <si>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</si>
  <si>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</si>
  <si>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</si>
  <si>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</si>
  <si>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</si>
  <si>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</si>
  <si>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</si>
  <si>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</si>
  <si>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</si>
  <si>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</si>
  <si>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</si>
  <si>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</si>
  <si>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</si>
  <si>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</si>
  <si>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</si>
  <si>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</si>
  <si>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</si>
  <si>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</si>
  <si>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</si>
  <si>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</si>
  <si>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</si>
  <si>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</si>
  <si>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</si>
  <si>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</si>
  <si>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</si>
  <si>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</si>
  <si>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</si>
  <si>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</si>
  <si>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</si>
  <si>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</si>
  <si>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</si>
  <si>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</si>
  <si>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</si>
  <si>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</si>
  <si>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</si>
  <si>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</si>
  <si>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</si>
  <si>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</si>
  <si>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</si>
  <si>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</si>
  <si>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</si>
  <si>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</si>
  <si>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</si>
  <si>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</si>
  <si>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</si>
  <si>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</si>
  <si>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</si>
  <si>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</si>
  <si>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</si>
  <si>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</si>
  <si>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</si>
  <si>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</si>
  <si>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</si>
  <si>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</si>
  <si>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</si>
  <si>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</si>
  <si>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</si>
  <si>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</si>
  <si>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</si>
  <si>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</si>
  <si>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</si>
  <si>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</si>
  <si>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</si>
  <si>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</si>
  <si>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</si>
  <si>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</si>
  <si>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</si>
  <si>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</si>
  <si>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</si>
  <si>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</si>
  <si>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</si>
  <si>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</si>
  <si>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</si>
  <si>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</si>
  <si>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</si>
  <si>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</si>
  <si>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</si>
  <si>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</si>
  <si>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</si>
  <si>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</si>
  <si>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</si>
  <si>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</si>
  <si>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</si>
  <si>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</si>
  <si>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</si>
  <si>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</si>
  <si>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</si>
  <si>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</si>
  <si>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</si>
  <si>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</si>
  <si>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</si>
  <si>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</si>
  <si>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</si>
  <si>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</si>
  <si>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</si>
  <si>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</si>
  <si>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</si>
  <si>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</si>
  <si>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</si>
  <si>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</si>
  <si>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</si>
  <si>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</si>
  <si>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</si>
  <si>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</si>
  <si>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</si>
  <si>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</si>
  <si>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</si>
  <si>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</si>
  <si>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</si>
  <si>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</si>
  <si>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</si>
  <si>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</si>
  <si>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</si>
  <si>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</si>
  <si>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</si>
  <si>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</si>
  <si>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</si>
  <si>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</si>
  <si>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</si>
  <si>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</si>
  <si>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</si>
  <si>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</si>
  <si>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</si>
  <si>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</si>
  <si>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</si>
  <si>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</si>
  <si>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</si>
  <si>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</si>
  <si>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</si>
  <si>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</si>
  <si>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</si>
  <si>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</si>
  <si>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</si>
  <si>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</si>
  <si>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</si>
  <si>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</si>
  <si>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</si>
  <si>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</si>
  <si>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</si>
  <si>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</si>
  <si>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</si>
  <si>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</si>
  <si>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</si>
  <si>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</si>
  <si>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</si>
  <si>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</si>
  <si>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</si>
  <si>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</si>
  <si>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</si>
  <si>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</si>
  <si>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</si>
  <si>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</si>
  <si>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</si>
  <si>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</si>
  <si>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</si>
  <si>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</si>
  <si>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</si>
  <si>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</si>
  <si>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</si>
  <si>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</si>
  <si>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</si>
  <si>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</si>
  <si>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</si>
  <si>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</si>
  <si>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</si>
  <si>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</si>
  <si>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</si>
  <si>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</si>
  <si>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</si>
  <si>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</si>
  <si>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</si>
  <si>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</si>
  <si>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</si>
  <si>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</si>
  <si>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</si>
  <si>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</si>
  <si>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</si>
  <si>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</si>
  <si>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</si>
  <si>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</si>
  <si>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</si>
  <si>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</si>
  <si>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</si>
  <si>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</si>
  <si>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</si>
  <si>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</si>
  <si>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</si>
  <si>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</si>
  <si>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</si>
  <si>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</si>
  <si>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</si>
  <si>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</si>
  <si>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</si>
  <si>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</si>
  <si>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</si>
  <si>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</si>
  <si>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</si>
  <si>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</si>
  <si>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</si>
  <si>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</si>
  <si>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</si>
  <si>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</si>
  <si>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</si>
  <si>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</si>
  <si>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</si>
  <si>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</si>
  <si>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</si>
  <si>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</si>
  <si>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</si>
  <si>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</si>
  <si>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</si>
  <si>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</si>
  <si>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</si>
  <si>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</si>
  <si>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</si>
  <si>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</si>
  <si>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</si>
  <si>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</si>
  <si>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</si>
  <si>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</si>
  <si>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</si>
  <si>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</si>
  <si>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</si>
  <si>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</si>
  <si>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</si>
  <si>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</si>
  <si>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</si>
  <si>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</si>
  <si>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</si>
  <si>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</si>
  <si>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</si>
  <si>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</si>
  <si>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</si>
  <si>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</si>
  <si>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</si>
  <si>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</si>
  <si>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</si>
  <si>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</si>
  <si>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</si>
  <si>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</si>
  <si>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</si>
  <si>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</si>
  <si>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</si>
  <si>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</si>
  <si>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</si>
  <si>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</si>
  <si>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</si>
  <si>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</si>
  <si>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</si>
  <si>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</si>
  <si>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</si>
  <si>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</si>
  <si>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</si>
  <si>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</si>
  <si>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</si>
  <si>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</si>
  <si>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</si>
  <si>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</si>
  <si>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</si>
  <si>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</si>
  <si>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</si>
  <si>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</si>
  <si>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</si>
  <si>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</si>
  <si>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</si>
  <si>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</si>
  <si>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</si>
  <si>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</si>
  <si>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</si>
  <si>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</si>
  <si>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</si>
  <si>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</si>
  <si>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</si>
  <si>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</si>
  <si>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</si>
  <si>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</si>
  <si>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</si>
  <si>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</si>
  <si>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</si>
  <si>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</si>
  <si>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</si>
  <si>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</si>
  <si>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</si>
  <si>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</si>
  <si>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</si>
  <si>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</si>
  <si>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</si>
  <si>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</si>
  <si>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</si>
  <si>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</si>
  <si>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</si>
  <si>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</si>
  <si>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</si>
  <si>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</si>
  <si>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</si>
  <si>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</si>
  <si>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</si>
  <si>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</si>
  <si>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</si>
  <si>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</si>
  <si>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</si>
  <si>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</si>
  <si>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</si>
  <si>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</si>
  <si>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</si>
  <si>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</si>
  <si>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</si>
  <si>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</si>
  <si>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</si>
  <si>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</si>
  <si>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</si>
  <si>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</si>
  <si>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</si>
  <si>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</si>
  <si>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</si>
  <si>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</si>
  <si>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</si>
  <si>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</si>
  <si>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</si>
  <si>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</si>
  <si>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</si>
  <si>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</si>
  <si>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</si>
  <si>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</si>
  <si>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</si>
  <si>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</si>
  <si>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</si>
  <si>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</si>
  <si>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</si>
  <si>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</si>
  <si>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</si>
  <si>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</si>
  <si>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</si>
  <si>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</si>
  <si>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</si>
  <si>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</si>
  <si>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</si>
  <si>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</si>
  <si>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</si>
  <si>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</si>
  <si>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</si>
  <si>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</si>
  <si>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</si>
  <si>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</si>
  <si>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</si>
  <si>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</si>
  <si>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</si>
  <si>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</si>
  <si>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</si>
  <si>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</si>
  <si>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</si>
  <si>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</si>
  <si>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</si>
  <si>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</si>
  <si>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</si>
  <si>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</si>
  <si>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</si>
  <si>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</si>
  <si>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</si>
  <si>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</si>
  <si>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</si>
  <si>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</si>
  <si>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</si>
  <si>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</si>
  <si>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</si>
  <si>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</si>
  <si>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</si>
  <si>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</si>
  <si>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</si>
  <si>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</si>
  <si>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</si>
  <si>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</si>
  <si>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</si>
  <si>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</si>
  <si>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</si>
  <si>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</si>
  <si>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</si>
  <si>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</si>
  <si>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</si>
  <si>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</si>
  <si>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</si>
  <si>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</si>
  <si>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</si>
  <si>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</si>
  <si>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</si>
  <si>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</si>
  <si>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</si>
  <si>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</si>
  <si>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</si>
  <si>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</si>
  <si>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</si>
  <si>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</si>
  <si>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</si>
  <si>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</si>
  <si>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</si>
  <si>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</si>
  <si>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</si>
  <si>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</si>
  <si>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</si>
  <si>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</si>
  <si>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</si>
  <si>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</si>
  <si>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</si>
  <si>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</si>
  <si>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</si>
  <si>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</si>
  <si>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</si>
  <si>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</si>
  <si>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</si>
  <si>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</si>
  <si>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</si>
  <si>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</si>
  <si>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</si>
  <si>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</si>
  <si>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</si>
  <si>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</si>
  <si>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</si>
  <si>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</si>
  <si>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</si>
  <si>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</si>
  <si>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</si>
  <si>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</si>
  <si>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</si>
  <si>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</si>
  <si>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</si>
  <si>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</si>
  <si>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</si>
  <si>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</si>
  <si>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</si>
  <si>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</si>
  <si>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</si>
  <si>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</si>
  <si>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</si>
  <si>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</si>
  <si>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</si>
  <si>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</si>
  <si>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</si>
  <si>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</si>
  <si>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</si>
  <si>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</si>
  <si>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</si>
  <si>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</si>
  <si>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</si>
  <si>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</si>
  <si>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</si>
  <si>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</si>
  <si>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</si>
  <si>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</si>
  <si>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</si>
  <si>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</si>
  <si>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</si>
  <si>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</si>
  <si>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</si>
  <si>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</si>
  <si>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</si>
  <si>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</si>
  <si>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</si>
  <si>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</si>
  <si>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</si>
  <si>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</si>
  <si>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</si>
  <si>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</si>
  <si>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</si>
  <si>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</si>
  <si>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</si>
  <si>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</si>
  <si>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</si>
  <si>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</si>
  <si>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</si>
  <si>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</si>
  <si>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</si>
  <si>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</si>
  <si>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</si>
  <si>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</si>
  <si>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</si>
  <si>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</si>
  <si>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</si>
  <si>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</si>
  <si>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</si>
  <si>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</si>
  <si>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</si>
  <si>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</si>
  <si>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</si>
  <si>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</si>
  <si>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</si>
  <si>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</si>
  <si>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</si>
  <si>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</si>
  <si>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</si>
  <si>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</si>
  <si>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</si>
  <si>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</si>
  <si>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</si>
  <si>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</si>
  <si>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</si>
  <si>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</si>
  <si>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</si>
  <si>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</si>
  <si>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</si>
  <si>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</si>
  <si>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</si>
  <si>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</si>
  <si>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</si>
  <si>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</si>
  <si>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</si>
  <si>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</si>
  <si>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</si>
  <si>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</si>
  <si>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</si>
  <si>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</si>
  <si>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</si>
  <si>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</si>
  <si>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</si>
  <si>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</si>
  <si>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</si>
  <si>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</si>
  <si>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</si>
  <si>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</si>
  <si>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</si>
  <si>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</si>
  <si>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</si>
  <si>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</si>
  <si>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</si>
  <si>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</si>
  <si>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</si>
  <si>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</si>
  <si>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</si>
  <si>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</si>
  <si>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</si>
  <si>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</si>
  <si>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</si>
  <si>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</si>
  <si>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</si>
  <si>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</si>
  <si>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</si>
  <si>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</si>
  <si>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</si>
  <si>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</si>
  <si>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</si>
  <si>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</si>
  <si>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</si>
  <si>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</si>
  <si>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</si>
  <si>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</si>
  <si>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</si>
  <si>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</si>
  <si>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</si>
  <si>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</si>
  <si>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</si>
  <si>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</si>
  <si>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</si>
  <si>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</si>
  <si>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</si>
  <si>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</si>
  <si>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</si>
  <si>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</si>
  <si>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</si>
  <si>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</si>
  <si>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</si>
  <si>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</si>
  <si>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</si>
  <si>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</si>
  <si>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</si>
  <si>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</si>
  <si>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</si>
  <si>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</si>
  <si>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</si>
  <si>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</si>
  <si>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</si>
  <si>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</si>
  <si>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</si>
  <si>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</si>
  <si>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</si>
  <si>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</si>
  <si>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</si>
  <si>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</si>
  <si>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</si>
  <si>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</si>
  <si>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</si>
  <si>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</si>
  <si>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</si>
  <si>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</si>
  <si>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</si>
  <si>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</si>
  <si>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</si>
  <si>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</si>
  <si>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</si>
  <si>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</si>
  <si>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</si>
  <si>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</si>
  <si>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</si>
  <si>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</si>
  <si>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</si>
  <si>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</si>
  <si>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</si>
  <si>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</si>
  <si>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</si>
  <si>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</si>
  <si>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</si>
  <si>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</si>
  <si>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</si>
  <si>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</si>
  <si>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</si>
  <si>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</si>
  <si>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</si>
  <si>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</si>
  <si>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</si>
  <si>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</si>
  <si>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</si>
  <si>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</si>
  <si>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</si>
  <si>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</si>
  <si>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</si>
  <si>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</si>
  <si>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</si>
  <si>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</si>
  <si>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</si>
  <si>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</si>
  <si>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</si>
  <si>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</si>
  <si>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</si>
  <si>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</si>
  <si>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</si>
  <si>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</si>
  <si>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</si>
  <si>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</si>
  <si>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</si>
  <si>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</si>
  <si>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</si>
  <si>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</si>
  <si>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</si>
  <si>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</si>
  <si>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</si>
  <si>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</si>
  <si>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</si>
  <si>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</si>
  <si>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</si>
  <si>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</si>
  <si>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</si>
  <si>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</si>
  <si>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</si>
  <si>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</si>
  <si>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</si>
  <si>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</si>
  <si>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</si>
  <si>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</si>
  <si>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</si>
  <si>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</si>
  <si>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</si>
  <si>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</si>
  <si>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</si>
  <si>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</si>
  <si>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</si>
  <si>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</si>
  <si>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</si>
  <si>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</si>
  <si>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</si>
  <si>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</si>
  <si>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</si>
  <si>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</si>
  <si>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</si>
  <si>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</si>
  <si>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</si>
  <si>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</si>
  <si>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</si>
  <si>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</si>
  <si>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</si>
  <si>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</si>
  <si>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</si>
  <si>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</si>
  <si>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</si>
  <si>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</si>
  <si>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</si>
  <si>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</si>
  <si>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</si>
  <si>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</si>
  <si>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</si>
  <si>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</si>
  <si>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</si>
  <si>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</si>
  <si>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</si>
  <si>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</si>
  <si>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</si>
  <si>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</si>
  <si>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</si>
  <si>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</si>
  <si>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</si>
  <si>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</si>
  <si>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</si>
  <si>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</si>
  <si>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</si>
  <si>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</si>
  <si>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</si>
  <si>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</si>
  <si>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</si>
  <si>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</si>
  <si>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</si>
  <si>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</si>
  <si>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</si>
  <si>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</si>
  <si>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</si>
  <si>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</si>
  <si>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</si>
  <si>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</si>
  <si>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</si>
  <si>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</si>
  <si>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</si>
  <si>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</si>
  <si>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</si>
  <si>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</si>
  <si>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</si>
  <si>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</si>
  <si>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</si>
  <si>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</si>
  <si>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</si>
  <si>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</si>
  <si>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</si>
  <si>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</si>
  <si>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</si>
  <si>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</si>
  <si>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</si>
  <si>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</si>
  <si>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</si>
  <si>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</si>
  <si>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</si>
  <si>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</si>
  <si>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</si>
  <si>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</si>
  <si>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</si>
  <si>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</si>
  <si>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</si>
  <si>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</si>
  <si>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</si>
  <si>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</si>
  <si>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</si>
  <si>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</si>
  <si>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</si>
  <si>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</si>
  <si>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</si>
  <si>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</si>
  <si>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</si>
  <si>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</si>
  <si>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</si>
  <si>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</si>
  <si>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</si>
  <si>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</si>
  <si>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</si>
  <si>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</si>
  <si>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</si>
  <si>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</si>
  <si>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</si>
  <si>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</si>
  <si>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</si>
  <si>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</si>
  <si>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</si>
  <si>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</si>
  <si>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</si>
  <si>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</si>
  <si>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</si>
  <si>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</si>
  <si>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</si>
  <si>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</si>
  <si>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</si>
  <si>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</si>
  <si>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</si>
  <si>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</si>
  <si>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</si>
  <si>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</si>
  <si>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</si>
  <si>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</si>
  <si>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</si>
  <si>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</si>
  <si>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</si>
  <si>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</si>
  <si>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</si>
  <si>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</si>
  <si>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</si>
  <si>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</si>
  <si>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</si>
  <si>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</si>
  <si>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</si>
  <si>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</si>
  <si>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</si>
  <si>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</si>
  <si>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</si>
  <si>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</si>
  <si>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</si>
  <si>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</si>
  <si>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</si>
  <si>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</si>
  <si>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</si>
  <si>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</si>
  <si>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</si>
  <si>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</si>
  <si>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</si>
  <si>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</si>
  <si>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</si>
  <si>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</si>
  <si>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</si>
  <si>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</si>
  <si>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</si>
  <si>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</si>
  <si>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</si>
  <si>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</si>
  <si>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</si>
  <si>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</si>
  <si>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</si>
  <si>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</si>
  <si>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</si>
  <si>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</si>
  <si>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</si>
  <si>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</si>
  <si>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</si>
  <si>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</si>
  <si>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</si>
  <si>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</si>
  <si>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</si>
  <si>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</si>
  <si>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</si>
  <si>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</si>
  <si>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</si>
  <si>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</si>
  <si>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</si>
  <si>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</si>
  <si>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</si>
  <si>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</si>
  <si>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</si>
  <si>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</si>
  <si>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</si>
  <si>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</si>
  <si>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</si>
  <si>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</si>
  <si>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</si>
  <si>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</si>
  <si>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</si>
  <si>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</si>
  <si>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</si>
  <si>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</si>
  <si>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</si>
  <si>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</si>
  <si>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</si>
  <si>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</si>
  <si>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</si>
  <si>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</si>
  <si>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</si>
  <si>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</si>
  <si>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</si>
  <si>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</si>
  <si>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</si>
  <si>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</si>
  <si>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</si>
  <si>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</si>
  <si>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</si>
  <si>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</si>
  <si>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</si>
  <si>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</si>
  <si>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</si>
  <si>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</si>
  <si>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</si>
  <si>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</si>
  <si>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</si>
  <si>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</si>
  <si>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</si>
  <si>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</si>
  <si>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</si>
  <si>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</si>
  <si>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</si>
  <si>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</si>
  <si>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</si>
  <si>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</si>
  <si>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</si>
  <si>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</si>
  <si>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</si>
  <si>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</si>
  <si>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</si>
  <si>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</si>
  <si>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</si>
  <si>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</si>
  <si>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</si>
  <si>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</si>
  <si>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</si>
  <si>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</si>
  <si>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</si>
  <si>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</si>
  <si>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</si>
  <si>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</si>
  <si>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</si>
  <si>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</si>
  <si>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</si>
  <si>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</si>
  <si>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</si>
  <si>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</si>
  <si>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</si>
  <si>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</si>
  <si>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</si>
  <si>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</si>
  <si>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</si>
  <si>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</si>
  <si>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</si>
  <si>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</si>
  <si>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</si>
  <si>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</si>
  <si>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</si>
  <si>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</si>
  <si>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</si>
  <si>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</si>
  <si>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</si>
  <si>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</si>
  <si>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</si>
  <si>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</si>
  <si>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</si>
  <si>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</si>
  <si>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</si>
  <si>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</si>
  <si>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</si>
  <si>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</si>
  <si>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</si>
  <si>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</si>
  <si>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</si>
  <si>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</si>
  <si>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</si>
  <si>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</si>
  <si>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</si>
  <si>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</si>
  <si>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</si>
  <si>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</si>
  <si>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</si>
  <si>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</si>
  <si>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</si>
  <si>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</si>
  <si>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</si>
  <si>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</si>
  <si>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</si>
  <si>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</si>
  <si>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</si>
  <si>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</si>
  <si>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</si>
  <si>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</si>
  <si>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</si>
  <si>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</si>
  <si>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</si>
  <si>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</si>
  <si>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</si>
  <si>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</si>
  <si>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</si>
  <si>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</si>
  <si>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</si>
  <si>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</si>
  <si>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</si>
  <si>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</si>
  <si>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</si>
  <si>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</si>
  <si>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</si>
  <si>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</si>
  <si>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</si>
  <si>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</si>
  <si>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</si>
  <si>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</si>
  <si>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</si>
  <si>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</si>
  <si>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</si>
  <si>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</si>
  <si>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</si>
  <si>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</si>
  <si>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</si>
  <si>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</si>
  <si>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</si>
  <si>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</si>
  <si>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</si>
  <si>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</si>
  <si>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</si>
  <si>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</si>
  <si>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</si>
  <si>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</si>
  <si>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</si>
  <si>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</si>
  <si>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</si>
  <si>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</si>
  <si>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</si>
  <si>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</si>
  <si>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</si>
  <si>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</si>
  <si>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</si>
  <si>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</si>
  <si>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</si>
  <si>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</si>
  <si>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</si>
  <si>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</si>
  <si>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</si>
  <si>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</si>
  <si>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</si>
  <si>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</si>
  <si>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</si>
  <si>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</si>
  <si>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</si>
  <si>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</si>
  <si>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</si>
  <si>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</si>
  <si>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</si>
  <si>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</si>
  <si>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</si>
  <si>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</si>
  <si>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</si>
  <si>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</si>
  <si>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</si>
  <si>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</si>
  <si>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</si>
  <si>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</si>
  <si>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</si>
  <si>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</si>
  <si>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</si>
  <si>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</si>
  <si>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</si>
  <si>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</si>
  <si>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</si>
  <si>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</si>
  <si>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</si>
  <si>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</si>
  <si>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</si>
  <si>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</si>
  <si>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</si>
  <si>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</si>
  <si>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</si>
  <si>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</si>
  <si>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</si>
  <si>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</si>
  <si>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</si>
  <si>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</si>
  <si>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</si>
  <si>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</si>
  <si>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</si>
  <si>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</si>
  <si>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</si>
  <si>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</si>
  <si>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</si>
  <si>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</si>
  <si>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</si>
  <si>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</si>
  <si>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</si>
  <si>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</si>
  <si>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</si>
  <si>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</si>
  <si>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</si>
  <si>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</si>
  <si>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</si>
  <si>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</si>
  <si>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</si>
  <si>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</si>
  <si>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</si>
  <si>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</si>
  <si>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</si>
  <si>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</si>
  <si>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</si>
  <si>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</si>
  <si>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</si>
  <si>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</si>
  <si>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</si>
  <si>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</si>
  <si>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</si>
  <si>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</si>
  <si>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</si>
  <si>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</si>
  <si>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</si>
  <si>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</si>
  <si>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</si>
  <si>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</si>
  <si>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</si>
  <si>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</si>
  <si>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</si>
  <si>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</si>
  <si>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</si>
  <si>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</si>
  <si>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</si>
  <si>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</si>
  <si>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</si>
  <si>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</si>
  <si>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</si>
  <si>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</si>
  <si>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</si>
  <si>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</si>
  <si>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</si>
  <si>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</si>
  <si>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</si>
  <si>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</si>
  <si>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</si>
  <si>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</si>
  <si>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</si>
  <si>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</si>
  <si>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</si>
  <si>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</si>
  <si>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</si>
  <si>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</si>
  <si>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</si>
  <si>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</si>
  <si>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</si>
  <si>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</si>
  <si>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</si>
  <si>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</si>
  <si>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</si>
  <si>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</si>
  <si>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</si>
  <si>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</si>
  <si>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</si>
  <si>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</si>
  <si>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</si>
  <si>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</si>
  <si>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</si>
  <si>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</si>
  <si>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</si>
  <si>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</si>
  <si>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</si>
  <si>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</si>
  <si>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</si>
  <si>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</si>
  <si>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</si>
  <si>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</si>
  <si>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</si>
  <si>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</si>
  <si>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</si>
  <si>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</si>
  <si>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</si>
  <si>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</si>
  <si>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</si>
  <si>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</si>
  <si>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</si>
  <si>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</si>
  <si>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</si>
  <si>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</si>
  <si>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</si>
  <si>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</si>
  <si>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</si>
  <si>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</si>
  <si>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</si>
  <si>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</si>
  <si>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</si>
  <si>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</si>
  <si>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</si>
  <si>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</si>
  <si>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</si>
  <si>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</si>
  <si>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</si>
  <si>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</si>
  <si>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</si>
  <si>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</si>
  <si>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</si>
  <si>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</si>
  <si>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</si>
  <si>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</si>
  <si>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</si>
  <si>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</si>
  <si>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</si>
  <si>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</si>
  <si>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</si>
  <si>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</si>
  <si>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</si>
  <si>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</si>
  <si>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</si>
  <si>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</si>
  <si>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</si>
  <si>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</si>
  <si>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</si>
  <si>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</si>
  <si>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</si>
  <si>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</si>
  <si>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</si>
  <si>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</si>
  <si>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</si>
  <si>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</si>
  <si>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</si>
  <si>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</si>
  <si>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</si>
  <si>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</si>
  <si>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</si>
  <si>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</si>
  <si>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</si>
  <si>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</si>
  <si>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</si>
  <si>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</si>
  <si>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</si>
  <si>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</si>
  <si>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</si>
  <si>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</si>
  <si>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</si>
  <si>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</si>
  <si>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</si>
  <si>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</si>
  <si>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</si>
  <si>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</si>
  <si>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</si>
  <si>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</si>
  <si>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</si>
  <si>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</si>
  <si>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</si>
  <si>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</si>
  <si>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</si>
  <si>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</si>
  <si>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</si>
  <si>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</si>
  <si>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</si>
  <si>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</si>
  <si>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</si>
  <si>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</si>
  <si>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</si>
  <si>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</si>
  <si>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</si>
  <si>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</si>
  <si>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</si>
  <si>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</si>
  <si>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</si>
  <si>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</si>
  <si>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</si>
  <si>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</si>
  <si>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</si>
  <si>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</si>
  <si>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</si>
  <si>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</si>
  <si>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</si>
  <si>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</si>
  <si>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</si>
  <si>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</si>
  <si>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</si>
  <si>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</si>
  <si>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</si>
  <si>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</si>
  <si>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</si>
  <si>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</si>
  <si>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</si>
  <si>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</si>
  <si>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</si>
  <si>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</si>
  <si>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</si>
  <si>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</si>
  <si>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</si>
  <si>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</si>
  <si>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</si>
  <si>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</si>
  <si>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</si>
  <si>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</si>
  <si>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</si>
  <si>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</si>
  <si>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</si>
  <si>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</si>
  <si>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</si>
  <si>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</si>
  <si>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</si>
  <si>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</si>
  <si>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</si>
  <si>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</si>
  <si>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</si>
  <si>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</si>
  <si>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</si>
  <si>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</si>
  <si>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</si>
  <si>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</si>
  <si>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</si>
  <si>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</si>
  <si>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</si>
  <si>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</si>
  <si>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</si>
  <si>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</si>
  <si>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</si>
  <si>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</si>
  <si>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</si>
  <si>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</si>
  <si>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</si>
  <si>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</si>
  <si>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</si>
  <si>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</si>
  <si>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</si>
  <si>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</si>
  <si>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</si>
  <si>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</si>
  <si>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</si>
  <si>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</si>
  <si>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</si>
  <si>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</si>
  <si>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</si>
  <si>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</si>
  <si>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</si>
  <si>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</si>
  <si>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</si>
  <si>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</si>
  <si>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</si>
  <si>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</si>
  <si>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</si>
  <si>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</si>
  <si>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</si>
  <si>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</si>
  <si>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</si>
  <si>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</si>
  <si>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</si>
  <si>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</si>
  <si>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</si>
  <si>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</si>
  <si>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</si>
  <si>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</si>
  <si>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</si>
  <si>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</si>
  <si>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</si>
  <si>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</si>
  <si>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</si>
  <si>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</si>
  <si>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</si>
  <si>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</si>
  <si>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</si>
  <si>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</si>
  <si>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</si>
  <si>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</si>
  <si>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</si>
  <si>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</si>
  <si>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</si>
  <si>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</si>
  <si>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</si>
  <si>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</si>
  <si>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</si>
  <si>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</si>
  <si>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</si>
  <si>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</si>
  <si>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</si>
  <si>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</si>
  <si>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</si>
  <si>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</si>
  <si>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</si>
  <si>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</si>
  <si>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</si>
  <si>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</si>
  <si>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</si>
  <si>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</si>
  <si>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</si>
  <si>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</si>
  <si>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</si>
  <si>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</si>
  <si>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</si>
  <si>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</si>
  <si>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</si>
  <si>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</si>
  <si>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</si>
  <si>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</si>
  <si>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</si>
  <si>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</si>
  <si>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</si>
  <si>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</si>
  <si>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</si>
  <si>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</si>
  <si>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</si>
  <si>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</si>
  <si>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</si>
  <si>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</si>
  <si>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</si>
  <si>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</si>
  <si>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</si>
  <si>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</si>
  <si>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</si>
  <si>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</si>
  <si>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</si>
  <si>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</si>
  <si>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</si>
  <si>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</si>
  <si>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</si>
  <si>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</si>
  <si>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</si>
  <si>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</si>
  <si>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</si>
  <si>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</si>
  <si>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</si>
  <si>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</si>
  <si>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</si>
  <si>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</si>
  <si>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</si>
  <si>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</si>
  <si>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</si>
  <si>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</si>
  <si>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</si>
  <si>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</si>
  <si>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</si>
  <si>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</si>
  <si>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</si>
  <si>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</si>
  <si>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</si>
  <si>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</si>
  <si>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</si>
  <si>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</si>
  <si>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</si>
  <si>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</si>
  <si>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</si>
  <si>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</si>
  <si>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</si>
  <si>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</si>
  <si>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</si>
  <si>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</si>
  <si>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</si>
  <si>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</si>
  <si>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</si>
  <si>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</si>
  <si>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</si>
  <si>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</si>
  <si>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</si>
  <si>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</si>
  <si>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</si>
  <si>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</si>
  <si>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</si>
  <si>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</si>
  <si>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</si>
  <si>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</si>
  <si>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</si>
  <si>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</si>
  <si>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</si>
  <si>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</si>
  <si>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</si>
  <si>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</si>
  <si>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</si>
  <si>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</si>
  <si>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</si>
  <si>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</si>
  <si>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</si>
  <si>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</si>
  <si>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</si>
  <si>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</si>
  <si>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</si>
  <si>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</si>
  <si>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</si>
  <si>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</si>
  <si>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</si>
  <si>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</si>
  <si>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</si>
  <si>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</si>
  <si>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</si>
  <si>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</si>
  <si>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</si>
  <si>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</si>
  <si>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</si>
  <si>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</si>
  <si>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</si>
  <si>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</si>
  <si>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</si>
  <si>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</si>
  <si>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</si>
  <si>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</si>
  <si>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</si>
  <si>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</si>
  <si>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</si>
  <si>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</si>
  <si>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</si>
  <si>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</si>
  <si>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</si>
  <si>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</si>
  <si>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</si>
  <si>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</si>
  <si>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</si>
  <si>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</si>
  <si>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</si>
  <si>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</si>
  <si>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</si>
  <si>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</si>
  <si>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</si>
  <si>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</si>
  <si>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</si>
  <si>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</si>
  <si>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</si>
  <si>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</si>
  <si>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</si>
  <si>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</si>
  <si>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</si>
  <si>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</si>
  <si>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</si>
  <si>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</si>
  <si>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</si>
  <si>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</si>
  <si>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</si>
  <si>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</si>
  <si>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</si>
  <si>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</si>
  <si>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</si>
  <si>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</si>
  <si>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</si>
  <si>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</si>
  <si>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</si>
  <si>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</si>
  <si>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</si>
  <si>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</si>
  <si>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</si>
  <si>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</si>
  <si>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</si>
  <si>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</si>
  <si>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</si>
  <si>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</si>
  <si>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</si>
  <si>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</si>
  <si>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</si>
  <si>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</si>
  <si>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</si>
  <si>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</si>
  <si>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</si>
  <si>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</si>
  <si>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</si>
  <si>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</si>
  <si>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</si>
  <si>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</si>
  <si>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</si>
  <si>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</si>
  <si>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</si>
  <si>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</si>
  <si>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</si>
  <si>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</si>
  <si>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</si>
  <si>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</si>
  <si>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</si>
  <si>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</si>
  <si>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</si>
  <si>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</si>
  <si>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</si>
  <si>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</si>
  <si>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</si>
  <si>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</si>
  <si>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</si>
  <si>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</si>
  <si>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</si>
  <si>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</si>
  <si>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</si>
  <si>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</si>
  <si>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</si>
  <si>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</si>
  <si>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</si>
  <si>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</si>
  <si>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</si>
  <si>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</si>
  <si>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</si>
  <si>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</si>
  <si>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</si>
  <si>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</si>
  <si>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</si>
  <si>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</si>
  <si>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</si>
  <si>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</si>
  <si>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</si>
  <si>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</si>
  <si>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</si>
  <si>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</si>
  <si>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</si>
  <si>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</si>
  <si>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</si>
  <si>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</si>
  <si>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</si>
  <si>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</si>
  <si>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</si>
  <si>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</si>
  <si>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</si>
  <si>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</si>
  <si>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</si>
  <si>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</si>
  <si>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</si>
  <si>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</si>
  <si>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</si>
  <si>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</si>
  <si>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</si>
  <si>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</si>
  <si>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</si>
  <si>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</si>
  <si>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</si>
  <si>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</si>
  <si>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</si>
  <si>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</si>
  <si>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</si>
  <si>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</si>
  <si>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</si>
  <si>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</si>
  <si>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</si>
  <si>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</si>
  <si>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</si>
  <si>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</si>
  <si>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</si>
  <si>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</si>
  <si>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</si>
  <si>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</si>
  <si>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</si>
  <si>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</si>
  <si>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</si>
  <si>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</si>
  <si>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</si>
  <si>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</si>
  <si>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</si>
  <si>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</si>
  <si>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</si>
  <si>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</si>
  <si>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</si>
  <si>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</si>
  <si>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</si>
  <si>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</si>
  <si>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</si>
  <si>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</si>
  <si>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</si>
  <si>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</si>
  <si>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</si>
  <si>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</si>
  <si>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</si>
  <si>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</si>
  <si>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</si>
  <si>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</si>
  <si>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</si>
  <si>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</si>
  <si>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</si>
  <si>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</si>
  <si>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</si>
  <si>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</si>
  <si>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</si>
  <si>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</si>
  <si>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</si>
  <si>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</si>
  <si>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</si>
  <si>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</si>
  <si>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</si>
  <si>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</si>
  <si>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</si>
  <si>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</si>
  <si>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</si>
  <si>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</si>
  <si>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</si>
  <si>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</si>
  <si>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</si>
  <si>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</si>
  <si>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</si>
  <si>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</si>
  <si>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</si>
  <si>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</si>
  <si>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</si>
  <si>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</si>
  <si>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</si>
  <si>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</si>
  <si>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</si>
  <si>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</si>
  <si>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</si>
  <si>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</si>
  <si>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</si>
  <si>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</si>
  <si>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</si>
  <si>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</si>
  <si>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</si>
  <si>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</si>
  <si>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</si>
  <si>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</si>
  <si>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</si>
  <si>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</si>
  <si>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</si>
  <si>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</si>
  <si>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</si>
  <si>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</si>
  <si>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</si>
  <si>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</si>
  <si>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</si>
  <si>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</si>
  <si>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</si>
  <si>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</si>
  <si>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</si>
  <si>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</si>
  <si>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</si>
  <si>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</si>
  <si>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</si>
  <si>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</si>
  <si>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</si>
  <si>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</si>
  <si>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</si>
  <si>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</si>
  <si>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</si>
  <si>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</si>
  <si>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</si>
  <si>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</si>
  <si>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</si>
  <si>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</si>
  <si>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</si>
  <si>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</si>
  <si>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</si>
  <si>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</si>
  <si>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</si>
  <si>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</si>
  <si>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</si>
  <si>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</si>
  <si>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</si>
  <si>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</si>
  <si>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</si>
  <si>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</si>
  <si>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</si>
  <si>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</si>
  <si>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</si>
  <si>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</si>
  <si>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</si>
  <si>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</si>
  <si>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</si>
  <si>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</si>
  <si>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</si>
  <si>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</si>
  <si>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</si>
  <si>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</si>
  <si>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</si>
  <si>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</si>
  <si>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</si>
  <si>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</si>
  <si>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</si>
  <si>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</si>
  <si>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</si>
  <si>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</si>
  <si>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</si>
  <si>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</si>
  <si>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</si>
  <si>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</si>
  <si>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</si>
  <si>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</si>
  <si>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</si>
  <si>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</si>
  <si>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</si>
  <si>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</si>
  <si>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</si>
  <si>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</si>
  <si>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</si>
  <si>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</si>
  <si>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</si>
  <si>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</si>
  <si>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</si>
  <si>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</si>
  <si>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</si>
  <si>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</si>
  <si>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</si>
  <si>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</si>
  <si>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</si>
  <si>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</si>
  <si>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</si>
  <si>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</si>
  <si>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</si>
  <si>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</si>
  <si>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</si>
  <si>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</si>
  <si>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</si>
  <si>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</si>
  <si>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</si>
  <si>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</si>
  <si>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</si>
  <si>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</si>
  <si>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</si>
  <si>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</si>
  <si>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</si>
  <si>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</si>
  <si>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</si>
  <si>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</si>
  <si>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</si>
  <si>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</si>
  <si>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</si>
  <si>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</si>
  <si>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</si>
  <si>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</si>
  <si>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</si>
  <si>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</si>
  <si>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</si>
  <si>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</si>
  <si>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</si>
  <si>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</si>
  <si>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</si>
  <si>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</si>
  <si>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</si>
  <si>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</si>
  <si>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</si>
  <si>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</si>
  <si>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</si>
  <si>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</si>
  <si>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</si>
  <si>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</si>
  <si>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</si>
  <si>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</si>
  <si>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</si>
  <si>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</si>
  <si>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</si>
  <si>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</si>
  <si>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</si>
  <si>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</si>
  <si>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</si>
  <si>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</si>
  <si>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</si>
  <si>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</si>
  <si>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</si>
  <si>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</si>
  <si>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</si>
  <si>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</si>
  <si>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</si>
  <si>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</si>
  <si>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</si>
  <si>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</si>
  <si>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</si>
  <si>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</si>
  <si>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</si>
  <si>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</si>
  <si>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</si>
  <si>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</si>
  <si>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</si>
  <si>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</si>
  <si>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</si>
  <si>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</si>
  <si>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</si>
  <si>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</si>
  <si>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</si>
  <si>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</si>
  <si>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</si>
  <si>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</si>
  <si>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</si>
  <si>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</si>
  <si>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</si>
  <si>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</si>
  <si>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</si>
  <si>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</si>
  <si>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</si>
  <si>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</si>
  <si>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</si>
  <si>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</si>
  <si>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</si>
  <si>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</si>
  <si>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</si>
  <si>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</si>
  <si>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</si>
  <si>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</si>
  <si>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</si>
  <si>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</si>
  <si>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</si>
  <si>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</si>
  <si>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</si>
  <si>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</si>
  <si>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</si>
  <si>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</si>
  <si>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</si>
  <si>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</si>
  <si>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</si>
  <si>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</si>
  <si>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</si>
  <si>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</si>
  <si>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</si>
  <si>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</si>
  <si>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</si>
  <si>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</si>
  <si>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</si>
  <si>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</si>
  <si>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</si>
  <si>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</si>
  <si>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</si>
  <si>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</si>
  <si>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</si>
  <si>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</si>
  <si>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</si>
  <si>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</si>
  <si>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</si>
  <si>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</si>
  <si>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</si>
  <si>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</si>
  <si>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</si>
  <si>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</si>
  <si>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</si>
  <si>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</si>
  <si>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</si>
  <si>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</si>
  <si>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</si>
  <si>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</si>
  <si>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</si>
  <si>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</si>
  <si>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</si>
  <si>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</si>
  <si>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</si>
  <si>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</si>
  <si>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</si>
  <si>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</si>
  <si>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</si>
  <si>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</si>
  <si>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</si>
  <si>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</si>
  <si>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</si>
  <si>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</si>
  <si>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</si>
  <si>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</si>
  <si>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</si>
  <si>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</si>
  <si>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</si>
  <si>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</si>
  <si>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</si>
  <si>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</si>
  <si>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</si>
  <si>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</si>
  <si>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</si>
  <si>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</si>
  <si>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</si>
  <si>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</si>
  <si>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</si>
  <si>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</si>
  <si>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</si>
  <si>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</si>
  <si>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</si>
  <si>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</si>
  <si>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</si>
  <si>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</si>
  <si>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</si>
  <si>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</si>
  <si>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</si>
  <si>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</si>
  <si>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</si>
  <si>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</si>
  <si>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</si>
  <si>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</si>
  <si>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</si>
  <si>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</si>
  <si>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</si>
  <si>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</si>
  <si>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</si>
  <si>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</si>
  <si>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</si>
  <si>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</si>
  <si>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</si>
  <si>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</si>
  <si>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</si>
  <si>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</si>
  <si>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</si>
  <si>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</si>
  <si>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</si>
  <si>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</si>
  <si>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</si>
  <si>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</si>
  <si>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</si>
  <si>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</si>
  <si>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</si>
  <si>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</si>
  <si>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</si>
  <si>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</si>
  <si>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</si>
  <si>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</si>
  <si>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</si>
  <si>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</si>
  <si>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</si>
  <si>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</si>
  <si>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</si>
  <si>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</si>
  <si>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</si>
  <si>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</si>
  <si>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</si>
  <si>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</si>
  <si>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</si>
  <si>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</si>
  <si>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</si>
  <si>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</si>
  <si>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</si>
  <si>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</si>
  <si>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</si>
  <si>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</si>
  <si>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</si>
  <si>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</si>
  <si>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</si>
  <si>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</si>
  <si>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</si>
  <si>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</si>
  <si>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</si>
  <si>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</si>
  <si>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</si>
  <si>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</si>
  <si>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</si>
  <si>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</si>
  <si>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</si>
  <si>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</si>
  <si>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</si>
  <si>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</si>
  <si>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</si>
  <si>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</si>
  <si>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</si>
  <si>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</si>
  <si>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</si>
  <si>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</si>
  <si>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</si>
  <si>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</si>
  <si>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</si>
  <si>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</si>
  <si>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</si>
  <si>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</si>
  <si>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</si>
  <si>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</si>
  <si>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</si>
  <si>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</si>
  <si>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</si>
  <si>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</si>
  <si>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</si>
  <si>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</si>
  <si>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</si>
  <si>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</si>
  <si>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</si>
  <si>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</si>
  <si>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</si>
  <si>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</si>
  <si>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</si>
  <si>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</si>
  <si>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</si>
  <si>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</si>
  <si>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</si>
  <si>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</si>
  <si>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</si>
  <si>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</si>
  <si>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</si>
  <si>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</si>
  <si>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</si>
  <si>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</si>
  <si>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</si>
  <si>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</si>
  <si>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</si>
  <si>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</si>
  <si>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</si>
  <si>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</si>
  <si>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</si>
  <si>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</si>
  <si>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</si>
  <si>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</si>
  <si>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</si>
  <si>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</si>
  <si>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</si>
  <si>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</si>
  <si>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</si>
  <si>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</si>
  <si>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</si>
  <si>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</si>
  <si>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</si>
  <si>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</si>
  <si>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</si>
  <si>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</si>
  <si>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</si>
  <si>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</si>
  <si>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</si>
  <si>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</si>
  <si>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</si>
  <si>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</si>
  <si>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</si>
  <si>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</si>
  <si>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</si>
  <si>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</si>
  <si>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</si>
  <si>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</si>
  <si>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</si>
  <si>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</si>
  <si>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</si>
  <si>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</si>
  <si>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</si>
  <si>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</si>
  <si>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</si>
  <si>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</si>
  <si>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</si>
  <si>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</si>
  <si>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</si>
  <si>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</si>
  <si>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</si>
  <si>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</si>
  <si>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</si>
  <si>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</si>
  <si>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</si>
  <si>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</si>
  <si>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</si>
  <si>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</si>
  <si>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</si>
  <si>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</si>
  <si>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</si>
  <si>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</si>
  <si>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</si>
  <si>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</si>
  <si>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</si>
  <si>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</si>
  <si>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</si>
  <si>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</si>
  <si>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</si>
  <si>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</si>
  <si>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</si>
  <si>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</si>
  <si>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</si>
  <si>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</si>
  <si>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</si>
  <si>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</si>
  <si>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</si>
  <si>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</si>
  <si>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</si>
  <si>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</si>
  <si>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</si>
  <si>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</si>
  <si>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</si>
  <si>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</si>
  <si>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</si>
  <si>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</si>
  <si>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</si>
  <si>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</si>
  <si>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</si>
  <si>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</si>
  <si>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</si>
  <si>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</si>
  <si>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</si>
  <si>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</si>
  <si>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</si>
  <si>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</si>
  <si>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</si>
  <si>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</si>
  <si>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</si>
  <si>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</si>
  <si>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</si>
  <si>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</si>
  <si>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</si>
  <si>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</si>
  <si>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</si>
  <si>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</si>
  <si>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</si>
  <si>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</si>
  <si>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</si>
  <si>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</si>
  <si>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</si>
  <si>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</si>
  <si>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</si>
  <si>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</si>
  <si>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</si>
  <si>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</si>
  <si>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</si>
  <si>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</si>
  <si>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</si>
  <si>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</si>
  <si>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</si>
  <si>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</si>
  <si>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</si>
  <si>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</si>
  <si>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</si>
  <si>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</si>
  <si>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</si>
  <si>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</si>
  <si>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</si>
  <si>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</si>
  <si>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</si>
  <si>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</si>
  <si>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</si>
  <si>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</si>
  <si>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</si>
  <si>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</si>
  <si>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</si>
  <si>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</si>
  <si>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</si>
  <si>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</si>
  <si>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</si>
  <si>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</si>
  <si>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</si>
  <si>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</si>
  <si>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</si>
  <si>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</si>
  <si>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</si>
  <si>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</si>
  <si>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</si>
  <si>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</si>
  <si>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</si>
  <si>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</si>
  <si>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</si>
  <si>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</si>
  <si>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</si>
  <si>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</si>
  <si>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</si>
  <si>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</si>
  <si>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</si>
  <si>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</si>
  <si>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</si>
  <si>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</si>
  <si>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</si>
  <si>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</si>
  <si>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</si>
  <si>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</si>
  <si>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</si>
  <si>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</si>
  <si>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</si>
  <si>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</si>
  <si>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</si>
  <si>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</si>
  <si>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</si>
  <si>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</si>
  <si>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</si>
  <si>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</si>
  <si>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</si>
  <si>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</si>
  <si>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</si>
  <si>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</si>
  <si>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</si>
  <si>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</si>
  <si>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</si>
  <si>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</si>
  <si>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</si>
  <si>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</si>
  <si>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</si>
  <si>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</si>
  <si>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</si>
  <si>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</si>
  <si>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</si>
  <si>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</si>
  <si>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</si>
  <si>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</si>
  <si>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</si>
  <si>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</si>
  <si>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</si>
  <si>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</si>
  <si>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</si>
  <si>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</si>
  <si>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</si>
  <si>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</si>
  <si>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</si>
  <si>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</si>
  <si>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</si>
  <si>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</si>
  <si>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</si>
  <si>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</si>
  <si>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</si>
  <si>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</si>
  <si>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</si>
  <si>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</si>
  <si>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</si>
  <si>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</si>
  <si>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</si>
  <si>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</si>
  <si>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</si>
  <si>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</si>
  <si>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</si>
  <si>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</si>
  <si>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</si>
  <si>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</si>
  <si>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</si>
  <si>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</si>
  <si>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</si>
  <si>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</si>
  <si>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</si>
  <si>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</si>
  <si>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</si>
  <si>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</si>
  <si>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</si>
  <si>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</si>
  <si>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</si>
  <si>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</si>
  <si>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</si>
  <si>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</si>
  <si>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</si>
  <si>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</si>
  <si>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</si>
  <si>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</si>
  <si>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</si>
  <si>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</si>
  <si>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</si>
  <si>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</si>
  <si>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</si>
  <si>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</si>
  <si>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</si>
  <si>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</si>
  <si>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</si>
  <si>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</si>
  <si>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</si>
  <si>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</si>
  <si>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</si>
  <si>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</si>
  <si>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</si>
  <si>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</si>
  <si>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</si>
  <si>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</si>
  <si>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</si>
  <si>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</si>
  <si>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</si>
  <si>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</si>
  <si>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</si>
  <si>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</si>
  <si>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</si>
  <si>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</si>
  <si>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</si>
  <si>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</si>
  <si>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</si>
  <si>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</si>
  <si>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</si>
  <si>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</si>
  <si>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</si>
  <si>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</si>
  <si>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</si>
  <si>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</si>
  <si>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</si>
  <si>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</si>
  <si>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</si>
  <si>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</si>
  <si>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</si>
  <si>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</si>
  <si>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</si>
  <si>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</si>
  <si>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</si>
  <si>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</si>
  <si>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</si>
  <si>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</si>
  <si>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</si>
  <si>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</si>
  <si>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</si>
  <si>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</si>
  <si>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</si>
  <si>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</si>
  <si>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</si>
  <si>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</si>
  <si>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</si>
  <si>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</si>
  <si>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</si>
  <si>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</si>
  <si>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</si>
  <si>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</si>
  <si>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</si>
  <si>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</si>
  <si>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</si>
  <si>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</si>
  <si>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</si>
  <si>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</si>
  <si>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</si>
  <si>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</si>
  <si>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</si>
  <si>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</si>
  <si>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</si>
  <si>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</si>
  <si>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</si>
  <si>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</si>
  <si>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</si>
  <si>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</si>
  <si>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</si>
  <si>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</si>
  <si>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</si>
  <si>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</si>
  <si>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</si>
  <si>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</si>
  <si>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</si>
  <si>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</si>
  <si>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</si>
  <si>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</si>
  <si>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</si>
  <si>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</si>
  <si>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</si>
  <si>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</si>
  <si>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</si>
  <si>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</si>
  <si>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</si>
  <si>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</si>
  <si>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</si>
  <si>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</si>
  <si>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</si>
  <si>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</si>
  <si>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</si>
  <si>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</si>
  <si>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</si>
  <si>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</si>
  <si>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</si>
  <si>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</si>
  <si>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</si>
  <si>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</si>
  <si>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</si>
  <si>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</si>
  <si>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</si>
  <si>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</si>
  <si>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</si>
  <si>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</si>
  <si>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</si>
  <si>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</si>
  <si>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</si>
  <si>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</si>
  <si>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</si>
  <si>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</si>
  <si>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</si>
  <si>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</si>
  <si>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</si>
  <si>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</si>
  <si>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</si>
  <si>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</si>
  <si>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</si>
  <si>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</si>
  <si>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</si>
  <si>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</si>
  <si>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</si>
  <si>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</si>
  <si>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</si>
  <si>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</si>
  <si>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</si>
  <si>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</si>
  <si>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</si>
  <si>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</si>
  <si>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</si>
  <si>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</si>
  <si>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</si>
  <si>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</si>
  <si>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</si>
  <si>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</si>
  <si>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</si>
  <si>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</si>
  <si>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</si>
  <si>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</si>
  <si>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</si>
  <si>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</si>
  <si>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</si>
  <si>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</si>
  <si>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</si>
  <si>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</si>
  <si>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</si>
  <si>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</si>
  <si>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</si>
  <si>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</si>
  <si>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</si>
  <si>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</si>
  <si>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</si>
  <si>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</si>
  <si>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</si>
  <si>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</si>
  <si>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</si>
  <si>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</si>
  <si>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</si>
  <si>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</si>
  <si>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</si>
  <si>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</si>
  <si>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</si>
  <si>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</si>
  <si>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</si>
  <si>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</si>
  <si>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</si>
  <si>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</si>
  <si>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</si>
  <si>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</si>
  <si>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</si>
  <si>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</si>
  <si>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</si>
  <si>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</si>
  <si>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</si>
  <si>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</si>
  <si>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</si>
  <si>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</si>
  <si>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</si>
  <si>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</si>
  <si>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</si>
  <si>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</si>
  <si>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</si>
  <si>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</si>
  <si>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</si>
  <si>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</si>
  <si>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</si>
  <si>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</si>
  <si>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</si>
  <si>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</si>
  <si>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</si>
  <si>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</si>
  <si>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</si>
  <si>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</si>
  <si>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</si>
  <si>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</si>
  <si>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</si>
  <si>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</si>
  <si>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</si>
  <si>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</si>
  <si>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</si>
  <si>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</si>
  <si>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</si>
  <si>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</si>
  <si>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</si>
  <si>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</si>
  <si>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</si>
  <si>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</si>
  <si>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</si>
  <si>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</si>
  <si>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</si>
  <si>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</si>
  <si>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</si>
  <si>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</si>
  <si>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</si>
  <si>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</si>
  <si>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</si>
  <si>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</si>
  <si>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</si>
  <si>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</si>
  <si>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</si>
  <si>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</si>
  <si>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</si>
  <si>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</si>
  <si>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</si>
  <si>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</si>
  <si>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</si>
  <si>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</si>
  <si>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</si>
  <si>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</si>
  <si>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</si>
  <si>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</si>
  <si>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</si>
  <si>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</si>
  <si>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</si>
  <si>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</si>
  <si>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</si>
  <si>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</si>
  <si>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</si>
  <si>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</si>
  <si>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</si>
  <si>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</si>
  <si>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</si>
  <si>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</si>
  <si>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</si>
  <si>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</si>
  <si>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</si>
  <si>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</si>
  <si>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</si>
  <si>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</si>
  <si>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</si>
  <si>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</si>
  <si>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</si>
  <si>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</si>
  <si>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</si>
  <si>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</si>
  <si>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</si>
  <si>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</si>
  <si>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</si>
  <si>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</si>
  <si>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</si>
  <si>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</si>
  <si>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</si>
  <si>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</si>
  <si>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</si>
  <si>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</si>
  <si>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</si>
  <si>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</si>
  <si>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</si>
  <si>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</si>
  <si>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</si>
  <si>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</si>
  <si>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</si>
  <si>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</si>
  <si>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</si>
  <si>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</si>
  <si>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</si>
  <si>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</si>
  <si>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</si>
  <si>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</si>
  <si>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</si>
  <si>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</si>
  <si>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</si>
  <si>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</si>
  <si>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</si>
  <si>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</si>
  <si>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</si>
  <si>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</si>
  <si>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</si>
  <si>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</si>
  <si>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</si>
  <si>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</si>
  <si>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</si>
  <si>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</si>
  <si>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</si>
  <si>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</si>
  <si>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</si>
  <si>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</si>
  <si>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</si>
  <si>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</si>
  <si>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</si>
  <si>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</si>
  <si>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</si>
  <si>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</si>
  <si>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</si>
  <si>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</si>
  <si>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</si>
  <si>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</si>
  <si>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</si>
  <si>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</si>
  <si>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</si>
  <si>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</si>
  <si>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</si>
  <si>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</si>
  <si>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</si>
  <si>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</si>
  <si>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</si>
  <si>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</si>
  <si>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</si>
  <si>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</si>
  <si>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</si>
  <si>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</si>
  <si>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</si>
  <si>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</si>
  <si>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</si>
  <si>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</si>
  <si>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</si>
  <si>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</si>
  <si>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</si>
  <si>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</si>
  <si>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</si>
  <si>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</si>
  <si>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</si>
  <si>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</si>
  <si>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</si>
  <si>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</si>
  <si>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</si>
  <si>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</si>
  <si>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</si>
  <si>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</si>
  <si>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</si>
  <si>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</si>
  <si>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</si>
  <si>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</si>
  <si>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</si>
  <si>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</si>
  <si>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</si>
  <si>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</si>
  <si>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</si>
  <si>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</si>
  <si>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</si>
  <si>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</si>
  <si>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</si>
  <si>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</si>
  <si>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</si>
  <si>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</si>
  <si>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</si>
  <si>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</si>
  <si>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</si>
  <si>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</si>
  <si>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</si>
  <si>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</si>
  <si>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</si>
  <si>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</si>
  <si>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</si>
  <si>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</si>
  <si>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</si>
  <si>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</si>
  <si>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</si>
  <si>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</si>
  <si>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</si>
  <si>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</si>
  <si>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</si>
  <si>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</si>
  <si>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</si>
  <si>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</si>
  <si>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</si>
  <si>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</si>
  <si>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</si>
  <si>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</si>
  <si>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</si>
  <si>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</si>
  <si>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</si>
  <si>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</si>
  <si>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</si>
  <si>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</si>
  <si>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</si>
  <si>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</si>
  <si>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</si>
  <si>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</si>
  <si>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</si>
  <si>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</si>
  <si>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</si>
  <si>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</si>
  <si>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</si>
  <si>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</si>
  <si>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</si>
  <si>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</si>
  <si>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</si>
  <si>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</si>
  <si>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</si>
  <si>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</si>
  <si>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</si>
  <si>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</si>
  <si>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</si>
  <si>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</si>
  <si>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</si>
  <si>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</si>
  <si>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</si>
  <si>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</si>
  <si>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</si>
  <si>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</si>
  <si>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</si>
  <si>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</si>
  <si>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</si>
  <si>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</si>
  <si>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</si>
  <si>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</si>
  <si>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</si>
  <si>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</si>
  <si>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</si>
  <si>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</si>
  <si>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</si>
  <si>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</si>
  <si>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</si>
  <si>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</si>
  <si>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</si>
  <si>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</si>
  <si>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</si>
  <si>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</si>
  <si>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</si>
  <si>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</si>
  <si>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</si>
  <si>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</si>
  <si>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</si>
  <si>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</si>
  <si>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</si>
  <si>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</si>
  <si>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</si>
  <si>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</si>
  <si>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</si>
  <si>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</si>
  <si>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</si>
  <si>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</si>
  <si>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</si>
  <si>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</si>
  <si>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</si>
  <si>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</si>
  <si>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</si>
  <si>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</si>
  <si>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</si>
  <si>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</si>
  <si>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</si>
  <si>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</si>
  <si>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</si>
  <si>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</si>
  <si>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</si>
  <si>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</si>
  <si>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</si>
  <si>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</si>
  <si>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</si>
  <si>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</si>
  <si>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</si>
  <si>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</si>
  <si>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</si>
  <si>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</si>
  <si>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</si>
  <si>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</si>
  <si>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</si>
  <si>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</si>
  <si>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</si>
  <si>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</si>
  <si>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</si>
  <si>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</si>
  <si>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</si>
  <si>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</si>
  <si>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</si>
  <si>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</si>
  <si>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</si>
  <si>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</si>
  <si>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</si>
  <si>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</si>
  <si>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</si>
  <si>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</si>
  <si>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</si>
  <si>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</si>
  <si>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</si>
  <si>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</si>
  <si>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</si>
  <si>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</si>
  <si>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</si>
  <si>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</si>
  <si>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</si>
  <si>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</si>
  <si>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</si>
  <si>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</si>
  <si>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</si>
  <si>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</si>
  <si>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</si>
  <si>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</si>
  <si>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</si>
  <si>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</si>
  <si>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</si>
  <si>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</si>
  <si>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</si>
  <si>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</si>
  <si>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</si>
  <si>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</si>
  <si>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</si>
  <si>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</si>
  <si>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</si>
  <si>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</si>
  <si>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</si>
  <si>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</si>
  <si>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</si>
  <si>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</si>
  <si>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</si>
  <si>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</si>
  <si>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</si>
  <si>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</si>
  <si>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</si>
  <si>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</si>
  <si>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</si>
  <si>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</si>
  <si>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</si>
  <si>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</si>
  <si>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</si>
  <si>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</si>
  <si>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</si>
  <si>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</si>
  <si>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</si>
  <si>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</si>
  <si>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</si>
  <si>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</si>
  <si>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</si>
  <si>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</si>
  <si>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</si>
  <si>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</si>
  <si>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</si>
  <si>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</si>
  <si>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</si>
  <si>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</si>
  <si>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</si>
  <si>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</si>
  <si>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</si>
  <si>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</si>
  <si>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</si>
  <si>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</si>
  <si>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</si>
  <si>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</si>
  <si>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</si>
  <si>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</si>
  <si>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</si>
  <si>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</si>
  <si>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</si>
  <si>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</si>
  <si>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</si>
  <si>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</si>
  <si>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</si>
  <si>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</si>
  <si>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</si>
  <si>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</si>
  <si>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</si>
  <si>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</si>
  <si>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</si>
  <si>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</si>
  <si>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</si>
  <si>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</si>
  <si>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</si>
  <si>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</si>
  <si>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</si>
  <si>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</si>
  <si>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</si>
  <si>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</si>
  <si>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</si>
  <si>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</si>
  <si>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</si>
  <si>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</si>
  <si>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</si>
  <si>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</si>
  <si>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</si>
  <si>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</si>
  <si>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</si>
  <si>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</si>
  <si>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</si>
  <si>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</si>
  <si>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</si>
  <si>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</si>
  <si>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</si>
  <si>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</si>
  <si>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</si>
  <si>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</si>
  <si>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</si>
  <si>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</si>
  <si>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</si>
  <si>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</si>
  <si>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</si>
  <si>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</si>
  <si>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</si>
  <si>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</si>
  <si>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</si>
  <si>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</si>
  <si>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</si>
  <si>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</si>
  <si>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</si>
  <si>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</si>
  <si>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</si>
  <si>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</si>
  <si>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</si>
  <si>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</si>
  <si>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</si>
  <si>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</si>
  <si>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</si>
  <si>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</si>
  <si>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</si>
  <si>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</si>
  <si>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</si>
  <si>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</si>
  <si>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</si>
  <si>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</si>
  <si>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</si>
  <si>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</si>
  <si>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</si>
  <si>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</si>
  <si>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</si>
  <si>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</si>
  <si>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</si>
  <si>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</si>
  <si>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</si>
  <si>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</si>
  <si>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</si>
  <si>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</si>
  <si>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</si>
  <si>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</si>
  <si>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</si>
  <si>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</si>
  <si>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</si>
  <si>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</si>
  <si>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</si>
  <si>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</si>
  <si>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</si>
  <si>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</si>
  <si>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</si>
  <si>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</si>
  <si>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</si>
  <si>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</si>
  <si>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</si>
  <si>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</si>
  <si>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</si>
  <si>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</si>
  <si>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</si>
  <si>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</si>
  <si>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</si>
  <si>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</si>
  <si>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</si>
  <si>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</si>
  <si>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</si>
  <si>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</si>
  <si>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</si>
  <si>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</si>
  <si>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</si>
  <si>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</si>
  <si>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</si>
  <si>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</si>
  <si>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</si>
  <si>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</si>
  <si>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</si>
  <si>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</si>
  <si>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</si>
  <si>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</si>
  <si>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</si>
  <si>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</si>
  <si>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</si>
  <si>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</si>
  <si>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</si>
  <si>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</si>
  <si>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</si>
  <si>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</si>
  <si>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</si>
  <si>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</si>
  <si>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</si>
  <si>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</si>
  <si>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</si>
  <si>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</si>
  <si>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</si>
  <si>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</si>
  <si>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</si>
  <si>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</si>
  <si>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</si>
  <si>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</si>
  <si>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</si>
  <si>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</si>
  <si>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</si>
  <si>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</si>
  <si>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</si>
  <si>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</si>
  <si>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</si>
  <si>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</si>
  <si>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</si>
  <si>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</si>
  <si>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</si>
  <si>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</si>
  <si>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</si>
  <si>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</si>
  <si>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</si>
  <si>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</si>
  <si>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</si>
  <si>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</si>
  <si>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</si>
  <si>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</si>
  <si>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</si>
  <si>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</si>
  <si>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</si>
  <si>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</si>
  <si>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</si>
  <si>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</si>
  <si>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</si>
  <si>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</si>
  <si>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</si>
  <si>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</si>
  <si>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</si>
  <si>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</si>
  <si>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</si>
  <si>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</si>
  <si>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</si>
  <si>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</si>
  <si>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</si>
  <si>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</si>
  <si>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</si>
  <si>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</si>
  <si>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</si>
  <si>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</si>
  <si>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</si>
  <si>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</si>
  <si>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</si>
  <si>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</si>
  <si>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</si>
  <si>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</si>
  <si>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</si>
  <si>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</si>
  <si>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</si>
  <si>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</si>
  <si>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</si>
  <si>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</si>
  <si>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</si>
  <si>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</si>
  <si>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</si>
  <si>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</si>
  <si>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</si>
  <si>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</si>
  <si>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</si>
  <si>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</si>
  <si>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</si>
  <si>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</si>
  <si>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</si>
  <si>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</si>
  <si>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</si>
  <si>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</si>
  <si>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</si>
  <si>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</si>
  <si>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</si>
  <si>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</si>
  <si>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</si>
  <si>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</si>
  <si>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</si>
  <si>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</si>
  <si>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</si>
  <si>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</si>
  <si>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</si>
  <si>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</si>
  <si>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</si>
  <si>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</si>
  <si>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</si>
  <si>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</si>
  <si>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</si>
  <si>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</si>
  <si>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</si>
  <si>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</si>
  <si>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</si>
  <si>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</si>
  <si>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</si>
  <si>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</si>
  <si>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</si>
  <si>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</si>
  <si>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</si>
  <si>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</si>
  <si>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</si>
  <si>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</si>
  <si>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</si>
  <si>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</si>
  <si>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</si>
  <si>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</si>
  <si>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</si>
  <si>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</si>
  <si>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</si>
  <si>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</si>
  <si>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</si>
  <si>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</si>
  <si>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</si>
  <si>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</si>
  <si>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</si>
  <si>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</si>
  <si>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</si>
  <si>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</si>
  <si>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</si>
  <si>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</si>
  <si>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</si>
  <si>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</si>
  <si>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</si>
  <si>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</si>
  <si>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</si>
  <si>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</si>
  <si>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</si>
  <si>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</si>
  <si>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</si>
  <si>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</si>
  <si>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</si>
  <si>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</si>
  <si>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</si>
  <si>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</si>
  <si>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</si>
  <si>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</si>
  <si>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</si>
  <si>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</si>
  <si>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</si>
  <si>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</si>
  <si>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</si>
  <si>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</si>
  <si>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</si>
  <si>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</si>
  <si>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</si>
  <si>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</si>
  <si>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</si>
  <si>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</si>
  <si>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</si>
  <si>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</si>
  <si>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</si>
  <si>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</si>
  <si>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</si>
  <si>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</si>
  <si>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</si>
  <si>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</si>
  <si>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</si>
  <si>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</si>
  <si>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</si>
  <si>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</si>
  <si>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</si>
  <si>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</si>
  <si>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</si>
  <si>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</si>
  <si>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</si>
  <si>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</si>
  <si>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</si>
  <si>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</si>
  <si>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</si>
  <si>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</si>
  <si>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</si>
  <si>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</si>
  <si>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</si>
  <si>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</si>
  <si>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</si>
  <si>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</si>
  <si>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</si>
  <si>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</si>
  <si>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</si>
  <si>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</si>
  <si>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</si>
  <si>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</si>
  <si>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</si>
  <si>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</si>
  <si>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</si>
  <si>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</si>
  <si>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</si>
  <si>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</si>
  <si>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</si>
  <si>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</si>
  <si>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</si>
  <si>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</si>
  <si>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</si>
  <si>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</si>
  <si>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</si>
  <si>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</si>
  <si>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</si>
  <si>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</si>
  <si>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</si>
  <si>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</si>
  <si>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</si>
  <si>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</si>
  <si>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</si>
  <si>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</si>
  <si>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</si>
  <si>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</si>
  <si>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</si>
  <si>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</si>
  <si>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</si>
  <si>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</si>
  <si>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</si>
  <si>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</si>
  <si>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</si>
  <si>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</si>
  <si>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</si>
  <si>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</si>
  <si>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</si>
  <si>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</si>
  <si>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</si>
  <si>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</si>
  <si>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</si>
  <si>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</si>
  <si>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</si>
  <si>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</si>
  <si>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</si>
  <si>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</si>
  <si>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</si>
  <si>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</si>
  <si>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</si>
  <si>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</si>
  <si>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</si>
  <si>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</si>
  <si>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</si>
  <si>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</si>
  <si>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</si>
  <si>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</si>
  <si>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</si>
  <si>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</si>
  <si>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</si>
  <si>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</si>
  <si>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</si>
  <si>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</si>
  <si>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</si>
  <si>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</si>
  <si>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</si>
  <si>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</si>
  <si>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</si>
  <si>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</si>
  <si>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</si>
  <si>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</si>
  <si>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</si>
  <si>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</si>
  <si>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</si>
  <si>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</si>
  <si>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</si>
  <si>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</si>
  <si>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</si>
  <si>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</si>
  <si>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</si>
  <si>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</si>
  <si>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</si>
  <si>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</si>
  <si>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</si>
  <si>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</si>
  <si>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</si>
  <si>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</si>
  <si>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</si>
  <si>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</si>
  <si>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</si>
  <si>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</si>
  <si>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</si>
  <si>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</si>
  <si>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</si>
  <si>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</si>
  <si>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</si>
  <si>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</si>
  <si>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</si>
  <si>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</si>
  <si>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</si>
  <si>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</si>
  <si>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</si>
  <si>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</si>
  <si>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</si>
  <si>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</si>
  <si>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</si>
  <si>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</si>
  <si>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</si>
  <si>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</si>
  <si>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</si>
  <si>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</si>
  <si>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</si>
  <si>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</si>
  <si>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</si>
  <si>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</si>
  <si>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</si>
  <si>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</si>
  <si>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</si>
  <si>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</si>
  <si>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</si>
  <si>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</si>
  <si>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</si>
  <si>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</si>
  <si>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</si>
  <si>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</si>
  <si>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</si>
  <si>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</si>
  <si>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</si>
  <si>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</si>
  <si>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</si>
  <si>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</si>
  <si>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</si>
  <si>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</si>
  <si>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</si>
  <si>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</si>
  <si>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</si>
  <si>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</si>
  <si>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</si>
  <si>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</si>
  <si>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</si>
  <si>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</si>
  <si>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</si>
  <si>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</si>
  <si>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</si>
  <si>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</si>
  <si>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</si>
  <si>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</si>
  <si>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</si>
  <si>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</si>
  <si>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</si>
  <si>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</si>
  <si>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</si>
  <si>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</si>
  <si>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</si>
  <si>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</si>
  <si>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</si>
  <si>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</si>
  <si>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</si>
  <si>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</si>
  <si>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</si>
  <si>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</si>
  <si>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</si>
  <si>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</si>
  <si>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</si>
  <si>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</si>
  <si>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</si>
  <si>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</si>
  <si>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</si>
  <si>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</si>
  <si>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</si>
  <si>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</si>
  <si>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</si>
  <si>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</si>
  <si>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</si>
  <si>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</si>
  <si>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</si>
  <si>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</si>
  <si>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</si>
  <si>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</si>
  <si>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</si>
  <si>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</si>
  <si>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</si>
  <si>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</si>
  <si>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</si>
  <si>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</si>
  <si>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</si>
  <si>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</si>
  <si>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</si>
  <si>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</si>
  <si>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</si>
  <si>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</si>
  <si>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</si>
  <si>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</si>
  <si>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</si>
  <si>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</si>
  <si>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</si>
  <si>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</si>
  <si>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</si>
  <si>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</si>
  <si>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</si>
  <si>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</si>
  <si>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</si>
  <si>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</si>
  <si>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</si>
  <si>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</si>
  <si>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</si>
  <si>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</si>
  <si>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</si>
  <si>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</si>
  <si>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</si>
  <si>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</si>
  <si>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</si>
  <si>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</si>
  <si>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</si>
  <si>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</si>
  <si>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</si>
  <si>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</si>
  <si>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</si>
  <si>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</si>
  <si>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</si>
  <si>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</si>
  <si>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</si>
  <si>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</si>
  <si>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</si>
  <si>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</si>
  <si>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</si>
  <si>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</si>
  <si>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</si>
  <si>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</si>
  <si>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</si>
  <si>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</si>
  <si>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</si>
  <si>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</si>
  <si>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</si>
  <si>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</si>
  <si>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</si>
  <si>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</si>
  <si>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</si>
  <si>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</si>
  <si>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</si>
  <si>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</si>
  <si>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</si>
  <si>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</si>
  <si>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</si>
  <si>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</si>
  <si>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</si>
  <si>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</si>
  <si>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</si>
  <si>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</si>
  <si>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</si>
  <si>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</si>
  <si>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</si>
  <si>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</si>
  <si>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</si>
  <si>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</si>
  <si>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</si>
  <si>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</si>
  <si>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</si>
  <si>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</si>
  <si>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</si>
  <si>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</si>
  <si>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</si>
  <si>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</si>
  <si>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</si>
  <si>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</si>
  <si>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</si>
  <si>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</si>
  <si>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</si>
  <si>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</si>
  <si>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</si>
  <si>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</si>
  <si>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</si>
  <si>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</si>
  <si>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</si>
  <si>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</si>
  <si>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</si>
  <si>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</si>
  <si>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</si>
  <si>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</si>
  <si>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</si>
  <si>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</si>
  <si>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</si>
  <si>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</si>
  <si>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</si>
  <si>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</si>
  <si>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</si>
  <si>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</si>
  <si>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</si>
  <si>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</si>
  <si>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</si>
  <si>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</si>
  <si>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</si>
  <si>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</si>
  <si>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</si>
  <si>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</si>
  <si>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</si>
  <si>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</si>
  <si>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</si>
  <si>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</si>
  <si>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</si>
  <si>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</si>
  <si>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</si>
  <si>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</si>
  <si>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</si>
  <si>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</si>
  <si>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</si>
  <si>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</si>
  <si>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</si>
  <si>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</si>
  <si>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</si>
  <si>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</si>
  <si>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</si>
  <si>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</si>
  <si>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</si>
  <si>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</si>
  <si>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</si>
  <si>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</si>
  <si>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</si>
  <si>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</si>
  <si>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</si>
  <si>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</si>
  <si>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</si>
  <si>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</si>
  <si>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</si>
  <si>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</si>
  <si>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</si>
  <si>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</si>
  <si>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</si>
  <si>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</si>
  <si>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</si>
  <si>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</si>
  <si>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</si>
  <si>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</si>
  <si>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</si>
  <si>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</si>
  <si>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</si>
  <si>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</si>
  <si>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</si>
  <si>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</si>
  <si>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</si>
  <si>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</si>
  <si>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</si>
  <si>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</si>
  <si>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</si>
  <si>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</si>
  <si>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</si>
  <si>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</si>
  <si>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</si>
  <si>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</si>
  <si>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</si>
  <si>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</si>
  <si>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</si>
  <si>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</si>
  <si>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</si>
  <si>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</si>
  <si>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</si>
  <si>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</si>
  <si>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</si>
  <si>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</si>
  <si>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</si>
  <si>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</si>
  <si>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</si>
  <si>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</si>
  <si>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</si>
  <si>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</si>
  <si>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</si>
  <si>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</si>
  <si>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</si>
  <si>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</si>
  <si>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</si>
  <si>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</si>
  <si>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</si>
  <si>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</si>
  <si>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</si>
  <si>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</si>
  <si>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</si>
  <si>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</si>
  <si>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</si>
  <si>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</si>
  <si>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</si>
  <si>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</si>
  <si>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</si>
  <si>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</si>
  <si>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</si>
  <si>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</si>
  <si>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</si>
  <si>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</si>
  <si>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</si>
  <si>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</si>
  <si>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</si>
  <si>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</si>
  <si>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</si>
  <si>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</si>
  <si>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</si>
  <si>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</si>
  <si>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</si>
  <si>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</si>
  <si>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</si>
  <si>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</si>
  <si>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</si>
  <si>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</si>
  <si>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</si>
  <si>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</si>
  <si>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</si>
  <si>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</si>
  <si>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</si>
  <si>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</si>
  <si>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</si>
  <si>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</si>
  <si>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</si>
  <si>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</si>
  <si>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</si>
  <si>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</si>
  <si>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</si>
  <si>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</si>
  <si>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</si>
  <si>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</si>
  <si>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</si>
  <si>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</si>
  <si>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</si>
  <si>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</si>
  <si>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</si>
  <si>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</si>
  <si>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</si>
  <si>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</si>
  <si>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</si>
  <si>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</si>
  <si>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</si>
  <si>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</si>
  <si>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</si>
  <si>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</si>
  <si>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</si>
  <si>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</si>
  <si>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</si>
  <si>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</si>
  <si>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</si>
  <si>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</si>
  <si>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</si>
  <si>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</si>
  <si>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</si>
  <si>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</si>
  <si>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</si>
  <si>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</si>
  <si>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</si>
  <si>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</si>
  <si>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</si>
  <si>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</si>
  <si>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</si>
  <si>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</si>
  <si>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</si>
  <si>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</si>
  <si>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</si>
  <si>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</si>
  <si>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</si>
  <si>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</si>
  <si>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</si>
  <si>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</si>
  <si>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</si>
  <si>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</si>
  <si>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</si>
  <si>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</si>
  <si>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</si>
  <si>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</si>
  <si>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</si>
  <si>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</si>
  <si>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</si>
  <si>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</si>
  <si>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</si>
  <si>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</si>
  <si>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</si>
  <si>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</si>
  <si>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</si>
  <si>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</si>
  <si>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</si>
  <si>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</si>
  <si>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</si>
  <si>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</si>
  <si>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</si>
  <si>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</si>
  <si>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</si>
  <si>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</si>
  <si>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</si>
  <si>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</si>
  <si>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</si>
  <si>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</si>
  <si>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</si>
  <si>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</si>
  <si>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</si>
  <si>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</si>
  <si>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</si>
  <si>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</si>
  <si>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</si>
  <si>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</si>
  <si>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</si>
  <si>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</si>
  <si>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</si>
  <si>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</si>
  <si>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</si>
  <si>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</si>
  <si>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</si>
  <si>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</si>
  <si>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</si>
  <si>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</si>
  <si>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</si>
  <si>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</si>
  <si>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</si>
  <si>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</si>
  <si>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</si>
  <si>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</si>
  <si>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</si>
  <si>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</si>
  <si>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</si>
  <si>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</si>
  <si>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</si>
  <si>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</si>
  <si>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</si>
  <si>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</si>
  <si>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</si>
  <si>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</si>
  <si>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</si>
  <si>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</si>
  <si>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</si>
  <si>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</si>
  <si>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</si>
  <si>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</si>
  <si>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</si>
  <si>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</si>
  <si>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</si>
  <si>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</si>
  <si>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</si>
  <si>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</si>
  <si>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</si>
  <si>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</si>
  <si>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</si>
  <si>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</si>
  <si>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</si>
  <si>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</si>
  <si>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</si>
  <si>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</si>
  <si>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</si>
  <si>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</si>
  <si>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</si>
  <si>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</si>
  <si>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</si>
  <si>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</si>
  <si>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</si>
  <si>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</si>
  <si>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</si>
  <si>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</si>
  <si>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</si>
  <si>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</si>
  <si>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</si>
  <si>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</si>
  <si>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</si>
  <si>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</si>
  <si>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</si>
  <si>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</si>
  <si>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</si>
  <si>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</si>
  <si>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</si>
  <si>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</si>
  <si>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</si>
  <si>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</si>
  <si>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</si>
  <si>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</si>
  <si>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</si>
  <si>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</si>
  <si>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</si>
  <si>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</si>
  <si>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</si>
  <si>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</si>
  <si>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</si>
  <si>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</si>
  <si>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</si>
  <si>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</si>
  <si>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</si>
  <si>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</si>
  <si>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</si>
  <si>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</si>
  <si>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</si>
  <si>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</si>
  <si>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</si>
  <si>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</si>
  <si>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</si>
  <si>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</si>
  <si>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</si>
  <si>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</si>
  <si>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</si>
  <si>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</si>
  <si>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</si>
  <si>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</si>
  <si>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</si>
  <si>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</si>
  <si>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</si>
  <si>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</si>
  <si>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</si>
  <si>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</si>
  <si>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</si>
  <si>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</si>
  <si>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</si>
  <si>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</si>
  <si>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</si>
  <si>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</si>
  <si>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</si>
  <si>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</si>
  <si>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</si>
  <si>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</si>
  <si>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</si>
  <si>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</si>
  <si>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</si>
  <si>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</si>
  <si>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</si>
  <si>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</si>
  <si>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</si>
  <si>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</si>
  <si>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</si>
  <si>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</si>
  <si>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</si>
  <si>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</si>
  <si>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</si>
  <si>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</si>
  <si>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</si>
  <si>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</si>
  <si>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</si>
  <si>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</si>
  <si>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</si>
  <si>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</si>
  <si>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</si>
  <si>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</si>
  <si>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</si>
  <si>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</si>
  <si>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</si>
  <si>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</si>
  <si>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</si>
  <si>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</si>
  <si>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</si>
  <si>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</si>
  <si>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</si>
  <si>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</si>
  <si>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</si>
  <si>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</si>
  <si>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</si>
  <si>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</si>
  <si>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</si>
  <si>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</si>
  <si>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</si>
  <si>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</si>
  <si>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</si>
  <si>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</si>
  <si>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</si>
  <si>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</si>
  <si>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</si>
  <si>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</si>
  <si>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</si>
  <si>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</si>
  <si>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</si>
  <si>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</si>
  <si>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</si>
  <si>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</si>
  <si>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</si>
  <si>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</si>
  <si>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</si>
  <si>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</si>
  <si>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</si>
  <si>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</si>
  <si>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</si>
  <si>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</si>
  <si>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</si>
  <si>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</si>
  <si>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</si>
  <si>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</si>
  <si>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</si>
  <si>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</si>
  <si>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</si>
  <si>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</si>
  <si>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</si>
  <si>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</si>
  <si>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</si>
  <si>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</si>
  <si>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</si>
  <si>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</si>
  <si>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</si>
  <si>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</si>
  <si>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</si>
  <si>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</si>
  <si>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</si>
  <si>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</si>
  <si>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</si>
  <si>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</si>
  <si>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</si>
  <si>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</si>
  <si>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</si>
  <si>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</si>
  <si>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</si>
  <si>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</si>
  <si>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</si>
  <si>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</si>
  <si>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</si>
  <si>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</si>
  <si>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</si>
  <si>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</si>
  <si>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</si>
  <si>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</si>
  <si>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</si>
  <si>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</si>
  <si>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</si>
  <si>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</si>
  <si>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</si>
  <si>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</si>
  <si>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</si>
  <si>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</si>
  <si>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</si>
  <si>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</si>
  <si>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</si>
  <si>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</si>
  <si>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</si>
  <si>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</si>
  <si>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</si>
  <si>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</si>
  <si>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</si>
  <si>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</si>
  <si>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</si>
  <si>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</si>
  <si>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</si>
  <si>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</si>
  <si>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</si>
  <si>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</si>
  <si>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</si>
  <si>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</si>
  <si>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</si>
  <si>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</si>
  <si>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</si>
  <si>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</si>
  <si>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</si>
  <si>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</si>
  <si>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</si>
  <si>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</si>
  <si>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</si>
  <si>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</si>
  <si>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</si>
  <si>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</si>
  <si>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</si>
  <si>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</si>
  <si>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</si>
  <si>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</si>
  <si>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</si>
  <si>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</si>
  <si>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</si>
  <si>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</si>
  <si>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</si>
  <si>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</si>
  <si>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</si>
  <si>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</si>
  <si>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</si>
  <si>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</si>
  <si>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</si>
  <si>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</si>
  <si>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</si>
  <si>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</si>
  <si>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</si>
  <si>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</si>
  <si>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</si>
  <si>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</si>
  <si>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</si>
  <si>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</si>
  <si>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</si>
  <si>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</si>
  <si>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</si>
  <si>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</si>
  <si>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</si>
  <si>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</si>
  <si>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</si>
  <si>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</si>
  <si>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</si>
  <si>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</si>
  <si>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</si>
  <si>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</si>
  <si>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</si>
  <si>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</si>
  <si>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</si>
  <si>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</si>
  <si>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</si>
  <si>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</si>
  <si>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</si>
  <si>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</si>
  <si>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</si>
  <si>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</si>
  <si>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</si>
  <si>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</si>
  <si>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</si>
  <si>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</si>
  <si>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</si>
  <si>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</si>
  <si>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</si>
  <si>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</si>
  <si>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</si>
  <si>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</si>
  <si>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</si>
  <si>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</si>
  <si>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</si>
  <si>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</si>
  <si>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</si>
  <si>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</si>
  <si>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</si>
  <si>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</si>
  <si>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</si>
  <si>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</si>
  <si>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</si>
  <si>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</si>
  <si>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</si>
  <si>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</si>
  <si>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</si>
  <si>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</si>
  <si>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</si>
  <si>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</si>
  <si>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</si>
  <si>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</si>
  <si>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</si>
  <si>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</si>
  <si>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</si>
  <si>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</si>
  <si>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</si>
  <si>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</si>
  <si>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</si>
  <si>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</si>
  <si>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</si>
  <si>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</si>
  <si>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</si>
  <si>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</si>
  <si>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</si>
  <si>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</si>
  <si>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</si>
  <si>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</si>
  <si>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</si>
  <si>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</si>
  <si>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</si>
  <si>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</si>
  <si>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</si>
  <si>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</si>
  <si>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</si>
  <si>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</si>
  <si>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</si>
  <si>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</si>
  <si>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</si>
  <si>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</si>
  <si>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</si>
  <si>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</si>
  <si>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</si>
  <si>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</si>
  <si>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</si>
  <si>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</si>
  <si>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</si>
  <si>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</si>
  <si>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</si>
  <si>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</si>
  <si>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</si>
  <si>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</si>
  <si>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</si>
  <si>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</si>
  <si>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</si>
  <si>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</si>
  <si>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</si>
  <si>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</si>
  <si>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</si>
  <si>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</si>
  <si>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</si>
  <si>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</si>
  <si>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</si>
  <si>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</si>
  <si>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</si>
  <si>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</si>
  <si>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</si>
  <si>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</si>
  <si>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</si>
  <si>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</si>
  <si>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</si>
  <si>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</si>
  <si>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</si>
  <si>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</si>
  <si>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</si>
  <si>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</si>
  <si>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</si>
  <si>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</si>
  <si>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</si>
  <si>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</si>
  <si>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</si>
  <si>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</si>
  <si>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</si>
  <si>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</si>
  <si>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</si>
  <si>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</si>
  <si>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</si>
  <si>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</si>
  <si>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</si>
  <si>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</si>
  <si>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</si>
  <si>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</si>
  <si>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</si>
  <si>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</si>
  <si>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</si>
  <si>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</si>
  <si>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</si>
  <si>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</si>
  <si>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</si>
  <si>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</si>
  <si>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</si>
  <si>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</si>
  <si>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</si>
  <si>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</si>
  <si>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</si>
  <si>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</si>
  <si>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</si>
  <si>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</si>
  <si>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</si>
  <si>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</si>
  <si>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</si>
  <si>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</si>
  <si>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</si>
  <si>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</si>
  <si>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</si>
  <si>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</si>
  <si>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</si>
  <si>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</si>
  <si>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</si>
  <si>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</si>
  <si>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</si>
  <si>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</si>
  <si>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</si>
  <si>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</si>
  <si>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</si>
  <si>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</si>
  <si>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</si>
  <si>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</si>
  <si>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</si>
  <si>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</si>
  <si>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</si>
  <si>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</si>
  <si>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</si>
  <si>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</si>
  <si>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</si>
  <si>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</si>
  <si>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</si>
  <si>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</si>
  <si>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</si>
  <si>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</si>
  <si>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</si>
  <si>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</si>
  <si>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</si>
  <si>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</si>
  <si>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</si>
  <si>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</si>
  <si>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</si>
  <si>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</si>
  <si>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</si>
  <si>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</si>
  <si>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</si>
  <si>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</si>
  <si>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</si>
  <si>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</si>
  <si>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</si>
  <si>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</si>
  <si>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</si>
  <si>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</si>
  <si>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</si>
  <si>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</si>
  <si>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</si>
  <si>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</si>
  <si>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</si>
  <si>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</si>
  <si>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</si>
  <si>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</si>
  <si>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</si>
  <si>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</si>
  <si>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</si>
  <si>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</si>
  <si>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</si>
  <si>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</si>
  <si>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</si>
  <si>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</si>
  <si>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</si>
  <si>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</si>
  <si>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</si>
  <si>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</si>
  <si>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</si>
  <si>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</si>
  <si>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</si>
  <si>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</si>
  <si>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</si>
  <si>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</si>
  <si>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</si>
  <si>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</si>
  <si>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</si>
  <si>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</si>
  <si>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</si>
  <si>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</si>
  <si>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</si>
  <si>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</si>
  <si>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</si>
  <si>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</si>
  <si>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</si>
  <si>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</si>
  <si>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</si>
  <si>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</si>
  <si>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</si>
  <si>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</si>
  <si>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</si>
  <si>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</si>
  <si>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</si>
  <si>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</si>
  <si>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</si>
  <si>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</si>
  <si>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</si>
  <si>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</si>
  <si>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</si>
  <si>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</si>
  <si>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</si>
  <si>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</si>
  <si>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</si>
  <si>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</si>
  <si>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</si>
  <si>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</si>
  <si>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</si>
  <si>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</si>
  <si>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</si>
  <si>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</si>
  <si>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</si>
  <si>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</si>
  <si>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</si>
  <si>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</si>
  <si>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</si>
  <si>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</si>
  <si>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</si>
  <si>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</si>
  <si>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</si>
  <si>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</si>
  <si>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</si>
  <si>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</si>
  <si>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</si>
  <si>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</si>
  <si>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</si>
  <si>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</si>
  <si>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</si>
  <si>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</si>
  <si>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</si>
  <si>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</si>
  <si>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</si>
  <si>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</si>
  <si>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</si>
  <si>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</si>
  <si>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</si>
  <si>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</si>
  <si>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</si>
  <si>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</si>
  <si>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</si>
  <si>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</si>
  <si>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</si>
  <si>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</si>
  <si>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</si>
  <si>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</si>
  <si>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</si>
  <si>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</si>
  <si>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</si>
  <si>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</si>
  <si>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</si>
  <si>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</si>
  <si>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</si>
  <si>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</si>
  <si>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</si>
  <si>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</si>
  <si>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</si>
  <si>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</si>
  <si>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</si>
  <si>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</si>
  <si>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</si>
  <si>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</si>
  <si>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</si>
  <si>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</si>
  <si>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</si>
  <si>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</si>
  <si>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</si>
  <si>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</si>
  <si>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</si>
  <si>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</si>
  <si>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</si>
  <si>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</si>
  <si>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</si>
  <si>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</si>
  <si>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</si>
  <si>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</si>
  <si>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</si>
  <si>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</si>
  <si>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</si>
  <si>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</si>
  <si>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</si>
  <si>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</si>
  <si>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</si>
  <si>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</si>
  <si>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</si>
  <si>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</si>
  <si>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</si>
  <si>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</si>
  <si>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</si>
  <si>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</si>
  <si>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</si>
  <si>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</si>
  <si>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</si>
  <si>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</si>
  <si>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</si>
  <si>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</si>
  <si>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</si>
  <si>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</si>
  <si>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</si>
  <si>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</si>
  <si>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</si>
  <si>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</si>
  <si>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</si>
  <si>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</si>
  <si>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</si>
  <si>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</si>
  <si>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</si>
  <si>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</si>
  <si>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</si>
  <si>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</si>
  <si>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</si>
  <si>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</si>
  <si>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</si>
  <si>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</si>
  <si>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</si>
  <si>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</si>
  <si>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</si>
  <si>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</si>
  <si>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</si>
  <si>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</si>
  <si>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</si>
  <si>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</si>
  <si>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</si>
  <si>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</si>
  <si>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</si>
  <si>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</si>
  <si>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</si>
  <si>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</si>
  <si>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</si>
  <si>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</si>
  <si>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</si>
  <si>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</si>
  <si>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</si>
  <si>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</si>
  <si>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</si>
  <si>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</si>
  <si>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</si>
  <si>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</si>
  <si>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</si>
  <si>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</si>
  <si>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</si>
  <si>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</si>
  <si>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</si>
  <si>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</si>
  <si>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</si>
  <si>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</si>
  <si>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</si>
  <si>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</si>
  <si>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</si>
  <si>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</si>
  <si>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</si>
  <si>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</si>
  <si>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</si>
  <si>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</si>
  <si>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</si>
  <si>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</si>
  <si>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</si>
  <si>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</si>
  <si>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</si>
  <si>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</si>
  <si>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</si>
  <si>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</si>
  <si>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</si>
  <si>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</si>
  <si>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</si>
  <si>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</si>
  <si>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</si>
  <si>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</si>
  <si>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</si>
  <si>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</si>
  <si>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</si>
  <si>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</si>
  <si>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</si>
  <si>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</si>
  <si>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</si>
  <si>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</si>
  <si>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</si>
  <si>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</si>
  <si>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</si>
  <si>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</si>
  <si>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</si>
  <si>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</si>
  <si>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</si>
  <si>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</si>
  <si>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</si>
  <si>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</si>
  <si>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</si>
  <si>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</si>
  <si>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</si>
  <si>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</si>
  <si>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</si>
  <si>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</si>
  <si>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</si>
  <si>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</si>
  <si>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</si>
  <si>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</si>
  <si>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</si>
  <si>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</si>
  <si>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</si>
  <si>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</si>
  <si>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</si>
  <si>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</si>
  <si>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</si>
  <si>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</si>
  <si>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</si>
  <si>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</si>
  <si>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</si>
  <si>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</si>
  <si>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</si>
  <si>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</si>
  <si>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</si>
  <si>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</si>
  <si>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</si>
  <si>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</si>
  <si>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</si>
  <si>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</si>
  <si>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</si>
  <si>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</si>
  <si>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</si>
  <si>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</si>
  <si>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</si>
  <si>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</si>
  <si>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</si>
  <si>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</si>
  <si>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</si>
  <si>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</si>
  <si>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</si>
  <si>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</si>
  <si>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</si>
  <si>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</si>
  <si>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</si>
  <si>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</si>
  <si>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</si>
  <si>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</si>
  <si>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</si>
  <si>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</si>
  <si>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</si>
  <si>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</si>
  <si>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</si>
  <si>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</si>
  <si>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</si>
  <si>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</si>
  <si>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</si>
  <si>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</si>
  <si>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</si>
  <si>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</si>
  <si>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</si>
  <si>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</si>
  <si>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</si>
  <si>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</si>
  <si>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</si>
  <si>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</si>
  <si>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</si>
  <si>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</si>
  <si>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</si>
  <si>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</si>
  <si>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</si>
  <si>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</si>
  <si>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</si>
  <si>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</si>
  <si>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</si>
  <si>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</si>
  <si>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</si>
  <si>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</si>
  <si>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</si>
  <si>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</si>
  <si>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</si>
  <si>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</si>
  <si>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</si>
  <si>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</si>
  <si>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</si>
  <si>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</si>
  <si>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</si>
  <si>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</si>
  <si>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</si>
  <si>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</si>
  <si>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</si>
  <si>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</si>
  <si>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</si>
  <si>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</si>
  <si>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</si>
  <si>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</si>
  <si>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</si>
  <si>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</si>
  <si>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</si>
  <si>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</si>
  <si>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</si>
  <si>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</si>
  <si>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</si>
  <si>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</si>
  <si>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</si>
  <si>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</si>
  <si>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</si>
  <si>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</si>
  <si>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</si>
  <si>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</si>
  <si>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</si>
  <si>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</si>
  <si>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</si>
  <si>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</si>
  <si>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</si>
  <si>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</si>
  <si>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</si>
  <si>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</si>
  <si>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</si>
  <si>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</si>
  <si>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</si>
  <si>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</si>
  <si>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</si>
  <si>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</si>
  <si>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</si>
  <si>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</si>
  <si>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</si>
  <si>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</si>
  <si>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</si>
  <si>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</si>
  <si>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</si>
  <si>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</si>
  <si>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</si>
  <si>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</si>
  <si>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</si>
  <si>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</si>
  <si>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</si>
  <si>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</si>
  <si>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</si>
  <si>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</si>
  <si>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</si>
  <si>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</si>
  <si>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</si>
  <si>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</si>
  <si>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</si>
  <si>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</si>
  <si>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</si>
  <si>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</si>
  <si>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</si>
  <si>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</si>
  <si>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</si>
  <si>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</si>
  <si>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</si>
  <si>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</si>
  <si>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</si>
  <si>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</si>
  <si>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</si>
  <si>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</si>
  <si>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</si>
  <si>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</si>
  <si>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</si>
  <si>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</si>
  <si>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</si>
  <si>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</si>
  <si>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</si>
  <si>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</si>
  <si>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</si>
  <si>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</si>
  <si>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</si>
  <si>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</si>
  <si>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</si>
  <si>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</si>
  <si>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</si>
  <si>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</si>
  <si>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</si>
  <si>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</si>
  <si>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</si>
  <si>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</si>
  <si>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</si>
  <si>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</si>
  <si>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</si>
  <si>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</si>
  <si>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</si>
  <si>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</si>
  <si>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</si>
  <si>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</si>
  <si>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</si>
  <si>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</si>
  <si>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</si>
  <si>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</si>
  <si>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</si>
  <si>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</si>
  <si>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</si>
  <si>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</si>
  <si>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</si>
  <si>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</si>
  <si>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</si>
  <si>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</si>
  <si>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</si>
  <si>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</si>
  <si>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</si>
  <si>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</si>
  <si>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</si>
  <si>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</si>
  <si>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</si>
  <si>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</si>
  <si>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</si>
  <si>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</si>
  <si>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</si>
  <si>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</si>
  <si>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</si>
  <si>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</si>
  <si>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</si>
  <si>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</si>
  <si>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</si>
  <si>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</si>
  <si>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</si>
  <si>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</si>
  <si>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</si>
  <si>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</si>
  <si>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</si>
  <si>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</si>
  <si>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</si>
  <si>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</si>
  <si>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</si>
  <si>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</si>
  <si>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</si>
  <si>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</si>
  <si>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</si>
  <si>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</si>
  <si>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</si>
  <si>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</si>
  <si>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</si>
  <si>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</si>
  <si>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</si>
  <si>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</si>
  <si>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</si>
  <si>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</si>
  <si>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</si>
  <si>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</si>
  <si>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</si>
  <si>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</si>
  <si>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</si>
  <si>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</si>
  <si>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</si>
  <si>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</si>
  <si>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</si>
  <si>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</si>
  <si>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</si>
  <si>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</si>
  <si>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</si>
  <si>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</si>
  <si>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</si>
  <si>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</si>
  <si>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</si>
  <si>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</si>
  <si>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</si>
  <si>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</si>
  <si>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</si>
  <si>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</si>
  <si>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</si>
  <si>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</si>
  <si>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</si>
  <si>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</si>
  <si>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</si>
  <si>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</si>
  <si>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</si>
  <si>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</si>
  <si>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</si>
  <si>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</si>
  <si>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</si>
  <si>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</si>
  <si>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</si>
  <si>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</si>
  <si>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</si>
  <si>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</si>
  <si>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</si>
  <si>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</si>
  <si>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</si>
  <si>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</si>
  <si>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</si>
  <si>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</si>
  <si>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</si>
  <si>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</si>
  <si>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</si>
  <si>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</si>
  <si>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</si>
  <si>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</si>
  <si>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</si>
  <si>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</si>
  <si>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</si>
  <si>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</si>
  <si>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</si>
  <si>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</si>
  <si>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</si>
  <si>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</si>
  <si>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</si>
  <si>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</si>
  <si>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</si>
  <si>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</si>
  <si>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</si>
  <si>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</si>
  <si>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</si>
  <si>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</si>
  <si>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</si>
  <si>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</si>
  <si>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</si>
  <si>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</si>
  <si>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</si>
  <si>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</si>
  <si>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</si>
  <si>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</si>
  <si>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</si>
  <si>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</si>
  <si>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</si>
  <si>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</si>
  <si>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</si>
  <si>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</si>
  <si>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</si>
  <si>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</si>
  <si>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</si>
  <si>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</si>
  <si>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</si>
  <si>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</si>
  <si>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</si>
  <si>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</si>
  <si>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</si>
  <si>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</si>
  <si>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</si>
  <si>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</si>
  <si>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</si>
  <si>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</si>
  <si>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</si>
  <si>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</si>
  <si>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</si>
  <si>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</si>
  <si>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</si>
  <si>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</si>
  <si>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</si>
  <si>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</si>
  <si>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</si>
  <si>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</si>
  <si>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</si>
  <si>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</si>
  <si>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</si>
  <si>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</si>
  <si>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</si>
  <si>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</si>
  <si>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</si>
  <si>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</si>
  <si>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</si>
  <si>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</si>
  <si>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</si>
  <si>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</si>
  <si>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</si>
  <si>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</si>
  <si>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</si>
  <si>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</si>
  <si>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</si>
  <si>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</si>
  <si>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</si>
  <si>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</si>
  <si>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</si>
  <si>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</si>
  <si>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</si>
  <si>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</si>
  <si>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</si>
  <si>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</si>
  <si>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</si>
  <si>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</si>
  <si>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</si>
  <si>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</si>
  <si>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</si>
  <si>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</si>
  <si>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</si>
  <si>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</si>
  <si>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</si>
  <si>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</si>
  <si>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</si>
  <si>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</si>
  <si>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</si>
  <si>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</si>
  <si>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</si>
  <si>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</si>
  <si>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</si>
  <si>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</si>
  <si>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</si>
  <si>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</si>
  <si>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</si>
  <si>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</si>
  <si>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</si>
  <si>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</si>
  <si>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</si>
  <si>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</si>
  <si>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</si>
  <si>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</si>
  <si>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</si>
  <si>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</si>
  <si>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</si>
  <si>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</si>
  <si>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</si>
  <si>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</si>
  <si>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</si>
  <si>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</si>
  <si>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</si>
  <si>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</si>
  <si>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</si>
  <si>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</si>
  <si>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</si>
  <si>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</si>
  <si>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</si>
  <si>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</si>
  <si>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</si>
  <si>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</si>
  <si>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</si>
  <si>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</si>
  <si>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</si>
  <si>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</si>
  <si>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</si>
  <si>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</si>
  <si>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</si>
  <si>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</si>
  <si>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</si>
  <si>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</si>
  <si>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</si>
  <si>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</si>
  <si>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</si>
  <si>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</si>
  <si>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</si>
  <si>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</si>
  <si>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</si>
  <si>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</si>
  <si>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</si>
  <si>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</si>
  <si>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</si>
  <si>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</si>
  <si>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</si>
  <si>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</si>
  <si>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</si>
  <si>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</si>
  <si>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</si>
  <si>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</si>
  <si>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</si>
  <si>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</si>
  <si>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</si>
  <si>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</si>
  <si>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</si>
  <si>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</si>
  <si>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</si>
  <si>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</si>
  <si>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</si>
  <si>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</si>
  <si>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</si>
  <si>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</si>
  <si>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</si>
  <si>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</si>
  <si>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</si>
  <si>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</si>
  <si>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</si>
  <si>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</si>
  <si>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</si>
  <si>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</si>
  <si>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</si>
  <si>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</si>
  <si>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</si>
  <si>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</si>
  <si>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</si>
  <si>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</si>
  <si>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</si>
  <si>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</si>
  <si>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</si>
  <si>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</si>
  <si>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</si>
  <si>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</si>
  <si>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</si>
  <si>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</si>
  <si>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</si>
  <si>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</si>
  <si>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</si>
  <si>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</si>
  <si>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</si>
  <si>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</si>
  <si>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</si>
  <si>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</si>
  <si>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</si>
  <si>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</si>
  <si>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</si>
  <si>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</si>
  <si>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</si>
  <si>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</si>
  <si>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</si>
  <si>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</si>
  <si>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</si>
  <si>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</si>
  <si>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</si>
  <si>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</si>
  <si>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</si>
  <si>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</si>
  <si>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</si>
  <si>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</si>
  <si>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</si>
  <si>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</si>
  <si>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</si>
  <si>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</si>
  <si>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</si>
  <si>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</si>
  <si>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</si>
  <si>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</si>
  <si>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</si>
  <si>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</si>
  <si>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</si>
  <si>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</si>
  <si>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</si>
  <si>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</si>
  <si>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</si>
  <si>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</si>
  <si>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</si>
  <si>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</si>
  <si>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</si>
  <si>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</si>
  <si>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</si>
  <si>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</si>
  <si>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</si>
  <si>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</si>
  <si>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</si>
  <si>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</si>
  <si>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</si>
  <si>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</si>
  <si>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</si>
  <si>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</si>
  <si>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</si>
  <si>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</si>
  <si>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</si>
  <si>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</si>
  <si>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</si>
  <si>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</si>
  <si>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</si>
  <si>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</si>
  <si>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</si>
  <si>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</si>
  <si>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</si>
  <si>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</si>
  <si>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</si>
  <si>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</si>
  <si>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</si>
  <si>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</si>
  <si>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</si>
  <si>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</si>
  <si>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</si>
  <si>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</si>
  <si>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</si>
  <si>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</si>
  <si>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</si>
  <si>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</si>
  <si>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</si>
  <si>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</si>
  <si>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</si>
  <si>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</si>
  <si>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</si>
  <si>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</si>
  <si>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</si>
  <si>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</si>
  <si>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</si>
  <si>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</si>
  <si>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</si>
  <si>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</si>
  <si>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</si>
  <si>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</si>
  <si>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</si>
  <si>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</si>
  <si>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</si>
  <si>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</si>
  <si>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</si>
  <si>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</si>
  <si>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</si>
  <si>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</si>
  <si>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</si>
  <si>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</si>
  <si>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</si>
  <si>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</si>
  <si>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</si>
  <si>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</si>
  <si>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</si>
  <si>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</si>
  <si>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</si>
  <si>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</si>
  <si>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</si>
  <si>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</si>
  <si>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</si>
  <si>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</si>
  <si>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</si>
  <si>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</si>
  <si>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</si>
  <si>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</si>
  <si>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</si>
  <si>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</si>
  <si>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</si>
  <si>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</si>
  <si>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</si>
  <si>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</si>
  <si>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</si>
  <si>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</si>
  <si>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</si>
  <si>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</si>
  <si>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</si>
  <si>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</si>
  <si>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</si>
  <si>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</si>
  <si>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</si>
  <si>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</si>
  <si>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</si>
  <si>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</si>
  <si>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</si>
  <si>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</si>
  <si>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</si>
  <si>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</si>
  <si>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</si>
  <si>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</si>
  <si>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</si>
  <si>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</si>
  <si>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</si>
  <si>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</si>
  <si>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</si>
  <si>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</si>
  <si>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</si>
  <si>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</si>
  <si>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</si>
  <si>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</si>
  <si>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</si>
  <si>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</si>
  <si>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</si>
  <si>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</si>
  <si>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</si>
  <si>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</si>
  <si>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</si>
  <si>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</si>
  <si>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</si>
  <si>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</si>
  <si>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</si>
  <si>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</si>
  <si>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</si>
  <si>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</si>
  <si>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</si>
  <si>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</si>
  <si>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</si>
  <si>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</si>
  <si>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</si>
  <si>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</si>
  <si>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</si>
  <si>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</si>
  <si>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</si>
  <si>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</si>
  <si>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</si>
  <si>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</si>
  <si>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</si>
  <si>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</si>
  <si>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</si>
  <si>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</si>
  <si>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</si>
  <si>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</si>
  <si>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</si>
  <si>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</si>
  <si>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</si>
  <si>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</si>
  <si>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</si>
  <si>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</si>
  <si>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</si>
  <si>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</si>
  <si>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</si>
  <si>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</si>
  <si>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</si>
  <si>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</si>
  <si>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</si>
  <si>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</si>
  <si>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</si>
  <si>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</si>
  <si>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</si>
  <si>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</si>
  <si>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</si>
  <si>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</si>
  <si>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</si>
  <si>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</si>
  <si>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</si>
  <si>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</si>
  <si>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</si>
  <si>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</si>
  <si>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</si>
  <si>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</si>
  <si>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</si>
  <si>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</si>
  <si>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</si>
  <si>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</si>
  <si>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</si>
  <si>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</si>
  <si>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</si>
  <si>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</si>
  <si>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</si>
  <si>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</si>
  <si>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</si>
  <si>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</si>
  <si>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</si>
  <si>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</si>
  <si>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</si>
  <si>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</si>
  <si>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</si>
  <si>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</si>
  <si>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</si>
  <si>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</si>
  <si>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</si>
  <si>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</si>
  <si>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</si>
  <si>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</si>
  <si>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</si>
  <si>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</si>
  <si>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</si>
  <si>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</si>
  <si>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</si>
  <si>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</si>
  <si>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</si>
  <si>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</si>
  <si>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</si>
  <si>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</si>
  <si>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</si>
  <si>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</si>
  <si>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</si>
  <si>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</si>
  <si>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</si>
  <si>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</si>
  <si>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</si>
  <si>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</si>
  <si>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</si>
  <si>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</si>
  <si>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</si>
  <si>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</si>
  <si>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</si>
  <si>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</si>
  <si>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</si>
  <si>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</si>
  <si>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</si>
  <si>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</si>
  <si>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</si>
  <si>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</si>
  <si>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</si>
  <si>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</si>
  <si>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</si>
  <si>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</si>
  <si>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</si>
  <si>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</si>
  <si>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</si>
  <si>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</si>
  <si>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</si>
  <si>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</si>
  <si>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</si>
  <si>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</si>
  <si>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</si>
  <si>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</si>
  <si>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</si>
  <si>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</si>
  <si>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</si>
  <si>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</si>
  <si>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</si>
  <si>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</si>
  <si>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</si>
  <si>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</si>
  <si>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</si>
  <si>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</si>
  <si>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</si>
  <si>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</si>
  <si>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</si>
  <si>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</si>
  <si>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</si>
  <si>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</si>
  <si>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</si>
  <si>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</si>
  <si>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</si>
  <si>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</si>
  <si>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</si>
  <si>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</si>
  <si>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</si>
  <si>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</si>
  <si>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</si>
  <si>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</si>
  <si>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</si>
  <si>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</si>
  <si>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</si>
  <si>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</si>
  <si>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</si>
  <si>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</si>
  <si>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</si>
  <si>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</si>
  <si>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</si>
  <si>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</si>
  <si>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</si>
  <si>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</si>
  <si>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</si>
  <si>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</si>
  <si>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</si>
  <si>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</si>
  <si>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</si>
  <si>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</si>
  <si>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</si>
  <si>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</si>
  <si>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</si>
  <si>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</si>
  <si>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</si>
  <si>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</si>
  <si>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</si>
  <si>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</si>
  <si>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</si>
  <si>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</si>
  <si>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</si>
  <si>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</si>
  <si>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</si>
  <si>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</si>
  <si>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</si>
  <si>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</si>
  <si>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</si>
  <si>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</si>
  <si>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</si>
  <si>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</si>
  <si>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</si>
  <si>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</si>
  <si>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</si>
  <si>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</si>
  <si>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</si>
  <si>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</si>
  <si>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</si>
  <si>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</si>
  <si>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</si>
  <si>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</si>
  <si>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</si>
  <si>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</si>
  <si>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</si>
  <si>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</si>
  <si>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</si>
  <si>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</si>
  <si>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</si>
  <si>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</si>
  <si>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</si>
  <si>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</si>
  <si>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</si>
  <si>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</si>
  <si>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</si>
  <si>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</si>
  <si>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</si>
  <si>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</si>
  <si>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</si>
  <si>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</si>
  <si>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</si>
  <si>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</si>
  <si>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</si>
  <si>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</si>
  <si>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</si>
  <si>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</si>
  <si>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</si>
  <si>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</si>
  <si>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</si>
  <si>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</si>
  <si>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</si>
  <si>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</si>
  <si>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</si>
  <si>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</si>
  <si>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</si>
  <si>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</si>
  <si>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</si>
  <si>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</si>
  <si>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</si>
  <si>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</si>
  <si>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</si>
  <si>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</si>
  <si>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</si>
  <si>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</si>
  <si>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</si>
  <si>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</si>
  <si>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</si>
  <si>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</si>
  <si>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</si>
  <si>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</si>
  <si>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</si>
  <si>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</si>
  <si>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</si>
  <si>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</si>
  <si>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</si>
  <si>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</si>
  <si>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</si>
  <si>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</si>
  <si>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</si>
  <si>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</si>
  <si>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</si>
  <si>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</si>
  <si>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</si>
  <si>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</si>
  <si>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</si>
  <si>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</si>
  <si>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</si>
  <si>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</si>
  <si>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</si>
  <si>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</si>
  <si>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</si>
  <si>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</si>
  <si>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</si>
  <si>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</si>
  <si>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</si>
  <si>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</si>
  <si>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</si>
  <si>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</si>
  <si>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</si>
  <si>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</si>
  <si>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</si>
  <si>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</si>
  <si>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</si>
  <si>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</si>
  <si>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</si>
  <si>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</si>
  <si>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</si>
  <si>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</si>
  <si>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</si>
  <si>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</si>
  <si>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</si>
  <si>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</si>
  <si>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</si>
  <si>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</si>
  <si>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</si>
  <si>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</si>
  <si>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</si>
  <si>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</si>
  <si>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</si>
  <si>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</si>
  <si>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</si>
  <si>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</si>
  <si>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</si>
  <si>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</si>
  <si>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</si>
  <si>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</si>
  <si>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</si>
  <si>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</si>
  <si>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</si>
  <si>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</si>
  <si>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</si>
  <si>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</si>
  <si>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</si>
  <si>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</si>
  <si>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</si>
  <si>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</si>
  <si>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</si>
  <si>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</si>
  <si>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</si>
  <si>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</si>
  <si>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</si>
  <si>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</si>
  <si>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</si>
  <si>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</si>
  <si>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</si>
  <si>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</si>
  <si>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</si>
  <si>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</si>
  <si>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</si>
  <si>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</si>
  <si>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</si>
  <si>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</si>
  <si>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</si>
  <si>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</si>
  <si>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</si>
  <si>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</si>
  <si>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</si>
  <si>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</si>
  <si>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</si>
  <si>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</si>
  <si>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</si>
  <si>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</si>
  <si>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</si>
  <si>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</si>
  <si>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</si>
  <si>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</si>
  <si>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</si>
  <si>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</si>
  <si>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</si>
  <si>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</si>
  <si>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</si>
  <si>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</si>
  <si>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</si>
  <si>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</si>
  <si>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</si>
  <si>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</si>
  <si>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</si>
  <si>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</si>
  <si>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</si>
  <si>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</si>
  <si>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</si>
  <si>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</si>
  <si>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</si>
  <si>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</si>
  <si>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</si>
  <si>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</si>
  <si>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</si>
  <si>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</si>
  <si>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</si>
  <si>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</si>
  <si>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</si>
  <si>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</si>
  <si>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</si>
  <si>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</si>
  <si>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</si>
  <si>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</si>
  <si>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</si>
  <si>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</si>
  <si>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</si>
  <si>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</si>
  <si>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</si>
  <si>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</si>
  <si>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</si>
  <si>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</si>
  <si>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</si>
  <si>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</si>
  <si>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</si>
  <si>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</si>
  <si>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</si>
  <si>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</si>
  <si>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</si>
  <si>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</si>
  <si>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</si>
  <si>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</si>
  <si>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</si>
  <si>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</si>
  <si>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</si>
  <si>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</si>
  <si>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</si>
  <si>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</si>
  <si>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</si>
  <si>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</si>
  <si>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</si>
  <si>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</si>
  <si>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</si>
  <si>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</si>
  <si>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</si>
  <si>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</si>
  <si>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</si>
  <si>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</si>
  <si>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</si>
  <si>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</si>
  <si>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</si>
  <si>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</si>
  <si>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</si>
  <si>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</si>
  <si>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</si>
  <si>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</si>
  <si>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</si>
  <si>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</si>
  <si>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</si>
  <si>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</si>
  <si>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</si>
  <si>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</si>
  <si>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</si>
  <si>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</si>
  <si>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</si>
  <si>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</si>
  <si>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</si>
  <si>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</si>
  <si>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</si>
  <si>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</si>
  <si>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</si>
  <si>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</si>
  <si>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</si>
  <si>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</si>
  <si>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</si>
  <si>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</si>
  <si>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</si>
  <si>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</si>
  <si>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</si>
  <si>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</si>
  <si>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</si>
  <si>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</si>
  <si>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</si>
  <si>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</si>
  <si>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</si>
  <si>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</si>
  <si>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</si>
  <si>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</si>
  <si>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</si>
  <si>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</si>
  <si>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</si>
  <si>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</si>
  <si>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</si>
  <si>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</si>
  <si>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</si>
  <si>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</si>
  <si>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</si>
  <si>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</si>
  <si>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</si>
  <si>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</si>
  <si>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</si>
  <si>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</si>
  <si>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</si>
  <si>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</si>
  <si>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</si>
  <si>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</si>
  <si>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</si>
  <si>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</si>
  <si>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</si>
  <si>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</si>
  <si>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</si>
  <si>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</si>
  <si>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</si>
  <si>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</si>
  <si>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</si>
  <si>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</si>
  <si>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</si>
  <si>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</si>
  <si>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</si>
  <si>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</si>
  <si>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</si>
  <si>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</si>
  <si>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</si>
  <si>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</si>
  <si>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</si>
  <si>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</si>
  <si>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</si>
  <si>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</si>
  <si>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</si>
  <si>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</si>
  <si>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</si>
  <si>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</si>
  <si>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</si>
  <si>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</si>
  <si>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</si>
  <si>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</si>
  <si>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</si>
  <si>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</si>
  <si>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</si>
  <si>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</si>
  <si>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</si>
  <si>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</si>
  <si>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</si>
  <si>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</si>
  <si>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</si>
  <si>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</si>
  <si>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</si>
  <si>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</si>
  <si>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</si>
  <si>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</si>
  <si>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</si>
  <si>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</si>
  <si>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</si>
  <si>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</si>
  <si>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</si>
  <si>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</si>
  <si>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</si>
  <si>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</si>
  <si>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</si>
  <si>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</si>
  <si>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</si>
  <si>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</si>
  <si>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</si>
  <si>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</si>
  <si>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</si>
  <si>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</si>
  <si>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</si>
  <si>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</si>
  <si>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</si>
  <si>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</si>
  <si>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</si>
  <si>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</si>
  <si>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</si>
  <si>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</si>
  <si>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</si>
  <si>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</si>
  <si>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</si>
  <si>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</si>
  <si>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</si>
  <si>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</si>
  <si>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</si>
  <si>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</si>
  <si>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</si>
  <si>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</si>
  <si>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</si>
  <si>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</si>
  <si>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</si>
  <si>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</si>
  <si>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</si>
  <si>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</si>
  <si>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</si>
  <si>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</si>
  <si>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</si>
  <si>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</si>
  <si>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</si>
  <si>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</si>
  <si>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</si>
  <si>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</si>
  <si>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</si>
  <si>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</si>
  <si>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</si>
  <si>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</si>
  <si>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</si>
  <si>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</si>
  <si>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</si>
  <si>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</si>
  <si>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</si>
  <si>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</si>
  <si>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</si>
  <si>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</si>
  <si>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</si>
  <si>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</si>
  <si>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</si>
  <si>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</si>
  <si>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</si>
  <si>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</si>
  <si>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</si>
  <si>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</si>
  <si>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</si>
  <si>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</si>
  <si>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</si>
  <si>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</si>
  <si>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</si>
  <si>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</si>
  <si>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</si>
  <si>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</si>
  <si>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</si>
  <si>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</si>
  <si>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</si>
  <si>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</si>
  <si>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</si>
  <si>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</si>
  <si>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</si>
  <si>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</si>
  <si>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</si>
  <si>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</si>
  <si>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</si>
  <si>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</si>
  <si>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</si>
  <si>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</si>
  <si>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</si>
  <si>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</si>
  <si>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</si>
  <si>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</si>
  <si>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</si>
  <si>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</si>
  <si>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</si>
  <si>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</si>
  <si>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</si>
  <si>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</si>
  <si>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</si>
  <si>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</si>
  <si>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</si>
  <si>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</si>
  <si>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</si>
  <si>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</si>
  <si>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</si>
  <si>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</si>
  <si>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</si>
  <si>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</si>
  <si>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</si>
  <si>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</si>
  <si>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</si>
  <si>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</si>
  <si>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</si>
  <si>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</si>
  <si>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</si>
  <si>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</si>
  <si>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</si>
  <si>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</si>
  <si>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</si>
  <si>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</si>
  <si>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</si>
  <si>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</si>
  <si>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</si>
  <si>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</si>
  <si>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</si>
  <si>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</si>
  <si>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</si>
  <si>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</si>
  <si>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</si>
  <si>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</si>
  <si>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</si>
  <si>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</si>
  <si>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</si>
  <si>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</si>
  <si>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</si>
  <si>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</si>
  <si>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</si>
  <si>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</si>
  <si>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</si>
  <si>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</si>
  <si>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</si>
  <si>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</si>
  <si>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</si>
  <si>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</si>
  <si>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</si>
  <si>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</si>
  <si>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</si>
  <si>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</si>
  <si>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</si>
  <si>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</si>
  <si>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</si>
  <si>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</si>
  <si>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</si>
  <si>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</si>
  <si>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</si>
  <si>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</si>
  <si>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</si>
  <si>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</si>
  <si>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</si>
  <si>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</si>
  <si>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</si>
  <si>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</si>
  <si>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</si>
  <si>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</si>
  <si>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</si>
  <si>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</si>
  <si>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</si>
  <si>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</si>
  <si>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</si>
  <si>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</si>
  <si>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</si>
  <si>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</si>
  <si>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</si>
  <si>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</si>
  <si>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</si>
  <si>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</si>
  <si>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</si>
  <si>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</si>
  <si>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</si>
  <si>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</si>
  <si>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</si>
  <si>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</si>
  <si>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</si>
  <si>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</si>
  <si>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</si>
  <si>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</si>
  <si>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</si>
  <si>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</si>
  <si>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</si>
  <si>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</si>
  <si>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</si>
  <si>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</si>
  <si>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</si>
  <si>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</si>
  <si>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</si>
  <si>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</si>
  <si>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</si>
  <si>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</si>
  <si>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</si>
  <si>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</si>
  <si>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</si>
  <si>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</si>
  <si>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</si>
  <si>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</si>
  <si>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</si>
  <si>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</si>
  <si>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</si>
  <si>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</si>
  <si>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</si>
  <si>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</si>
  <si>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</si>
  <si>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</si>
  <si>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</si>
  <si>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</si>
  <si>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</si>
  <si>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</si>
  <si>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</si>
  <si>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</si>
  <si>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</si>
  <si>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</si>
  <si>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</si>
  <si>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</si>
  <si>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</si>
  <si>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</si>
  <si>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</si>
  <si>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</si>
  <si>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</si>
  <si>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</si>
  <si>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</si>
  <si>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</si>
  <si>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</si>
  <si>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</si>
  <si>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</si>
  <si>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</si>
  <si>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</si>
  <si>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</si>
  <si>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</si>
  <si>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</si>
  <si>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</si>
  <si>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</si>
  <si>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</si>
  <si>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</si>
  <si>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</si>
  <si>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</si>
  <si>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</si>
  <si>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</si>
  <si>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</si>
  <si>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</si>
  <si>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</si>
  <si>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</si>
  <si>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</si>
  <si>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</si>
  <si>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</si>
  <si>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</si>
  <si>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</si>
  <si>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</si>
  <si>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</si>
  <si>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</si>
  <si>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</si>
  <si>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</si>
  <si>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</si>
  <si>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</si>
  <si>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</si>
  <si>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</si>
  <si>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</si>
  <si>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</si>
  <si>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</si>
  <si>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</si>
  <si>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</si>
  <si>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</si>
  <si>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</si>
  <si>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</si>
  <si>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</si>
  <si>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</si>
  <si>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</si>
  <si>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</si>
  <si>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</si>
  <si>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</si>
  <si>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</si>
  <si>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</si>
  <si>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</si>
  <si>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</si>
  <si>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</si>
  <si>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</si>
  <si>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</si>
  <si>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</si>
  <si>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</si>
  <si>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</si>
  <si>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</si>
  <si>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</si>
  <si>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</si>
  <si>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</si>
  <si>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</si>
  <si>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</si>
  <si>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</si>
  <si>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</si>
  <si>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</si>
  <si>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</si>
  <si>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</si>
  <si>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</si>
  <si>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</si>
  <si>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</si>
  <si>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</si>
  <si>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</si>
  <si>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</si>
  <si>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</si>
  <si>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</si>
  <si>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</si>
  <si>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</si>
  <si>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</si>
  <si>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</si>
  <si>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</si>
  <si>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</si>
  <si>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</si>
  <si>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</si>
  <si>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</si>
  <si>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</si>
  <si>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</si>
  <si>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</si>
  <si>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</si>
  <si>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</si>
  <si>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</si>
  <si>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</si>
  <si>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</si>
  <si>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</si>
  <si>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</si>
  <si>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</si>
  <si>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</si>
  <si>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</si>
  <si>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</si>
  <si>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</si>
  <si>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</si>
  <si>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</si>
  <si>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</si>
  <si>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</si>
  <si>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</si>
  <si>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</si>
  <si>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</si>
  <si>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</si>
  <si>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</si>
  <si>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</si>
  <si>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</si>
  <si>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</si>
  <si>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</si>
  <si>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</si>
  <si>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</si>
  <si>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</si>
  <si>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</si>
  <si>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</si>
  <si>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</si>
  <si>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</si>
  <si>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</si>
  <si>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</si>
  <si>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</si>
  <si>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</si>
  <si>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</si>
  <si>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</si>
  <si>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</si>
  <si>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</si>
  <si>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</si>
  <si>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</si>
  <si>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</si>
  <si>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</si>
  <si>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</si>
  <si>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</si>
  <si>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</si>
  <si>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</si>
  <si>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</si>
  <si>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</si>
  <si>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</si>
  <si>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</si>
  <si>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</si>
  <si>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</si>
  <si>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</si>
  <si>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</si>
  <si>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</si>
  <si>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</si>
  <si>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</si>
  <si>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</si>
  <si>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</si>
  <si>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</si>
  <si>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</si>
  <si>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</si>
  <si>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</si>
  <si>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</si>
  <si>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</si>
  <si>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</si>
  <si>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</si>
  <si>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</si>
  <si>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</si>
  <si>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</si>
  <si>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</si>
  <si>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</si>
  <si>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</si>
  <si>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</si>
  <si>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</si>
  <si>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</si>
  <si>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</si>
  <si>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</si>
  <si>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</si>
  <si>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</si>
  <si>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</si>
  <si>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</si>
  <si>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</si>
  <si>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</si>
  <si>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</si>
  <si>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</si>
  <si>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</si>
  <si>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</si>
  <si>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</si>
  <si>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</si>
  <si>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</si>
  <si>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</si>
  <si>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</si>
  <si>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</si>
  <si>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</si>
  <si>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</si>
  <si>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</si>
  <si>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</si>
  <si>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</si>
  <si>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</si>
  <si>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</si>
  <si>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</si>
  <si>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</si>
  <si>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</si>
  <si>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</si>
  <si>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</si>
  <si>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</si>
  <si>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</si>
  <si>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</si>
  <si>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</si>
  <si>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</si>
  <si>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</si>
  <si>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</si>
  <si>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</si>
  <si>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</si>
  <si>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</si>
  <si>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</si>
  <si>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</si>
  <si>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</si>
  <si>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</si>
  <si>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</si>
  <si>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</si>
  <si>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</si>
  <si>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</si>
  <si>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</si>
  <si>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</si>
  <si>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</si>
  <si>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</si>
  <si>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</si>
  <si>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</si>
  <si>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</si>
  <si>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</si>
  <si>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</si>
  <si>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</si>
  <si>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</si>
  <si>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</si>
  <si>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</si>
  <si>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</si>
  <si>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</si>
  <si>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</si>
  <si>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</si>
  <si>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</si>
  <si>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</si>
  <si>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</si>
  <si>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</si>
  <si>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</si>
  <si>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</si>
  <si>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</si>
  <si>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</si>
  <si>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</si>
  <si>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</si>
  <si>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</si>
  <si>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</si>
  <si>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</si>
  <si>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</si>
  <si>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</si>
  <si>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</si>
  <si>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</si>
  <si>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</si>
  <si>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</si>
  <si>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</si>
  <si>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</si>
  <si>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</si>
  <si>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</si>
  <si>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</si>
  <si>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</si>
  <si>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</si>
  <si>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</si>
  <si>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</si>
  <si>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</si>
  <si>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</si>
  <si>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</si>
  <si>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</si>
  <si>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</si>
  <si>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</si>
  <si>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</si>
  <si>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</si>
  <si>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</si>
  <si>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</si>
  <si>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</si>
  <si>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</si>
  <si>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</si>
  <si>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</si>
  <si>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</si>
  <si>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</si>
  <si>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</si>
  <si>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</si>
  <si>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</si>
  <si>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</si>
  <si>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</si>
  <si>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</si>
  <si>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</si>
  <si>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</si>
  <si>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</si>
  <si>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</si>
  <si>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</si>
  <si>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</si>
  <si>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</si>
  <si>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</si>
  <si>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</si>
  <si>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</si>
  <si>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</si>
  <si>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</si>
  <si>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</si>
  <si>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</si>
  <si>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</si>
  <si>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</si>
  <si>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</si>
  <si>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</si>
  <si>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</si>
  <si>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</si>
  <si>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</si>
  <si>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</si>
  <si>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</si>
  <si>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</si>
  <si>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</si>
  <si>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</si>
  <si>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</si>
  <si>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</si>
  <si>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</si>
  <si>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</si>
  <si>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</si>
  <si>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</si>
  <si>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</si>
  <si>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</si>
  <si>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</si>
  <si>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</si>
  <si>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</si>
  <si>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</si>
  <si>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</si>
  <si>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</si>
  <si>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</si>
  <si>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</si>
  <si>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</si>
  <si>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</si>
  <si>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</si>
  <si>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</si>
  <si>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</si>
  <si>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</si>
  <si>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</si>
  <si>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</si>
  <si>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</si>
  <si>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</si>
  <si>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</si>
  <si>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</si>
  <si>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</si>
  <si>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</si>
  <si>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</si>
  <si>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</si>
  <si>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</si>
  <si>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</si>
  <si>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</si>
  <si>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</si>
  <si>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</si>
  <si>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</si>
  <si>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</si>
  <si>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</si>
  <si>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</si>
  <si>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</si>
  <si>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</si>
  <si>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</si>
  <si>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</si>
  <si>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</si>
  <si>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</si>
  <si>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</si>
  <si>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</si>
  <si>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</si>
  <si>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</si>
  <si>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</si>
  <si>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</si>
  <si>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</si>
  <si>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</si>
  <si>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</si>
  <si>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</si>
  <si>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</si>
  <si>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</si>
  <si>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</si>
  <si>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</si>
  <si>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</si>
  <si>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</si>
  <si>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</si>
  <si>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</si>
  <si>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</si>
  <si>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</si>
  <si>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</si>
  <si>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</si>
  <si>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</si>
  <si>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</si>
  <si>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</si>
  <si>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</si>
  <si>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</si>
  <si>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</si>
  <si>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</si>
  <si>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</si>
  <si>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</si>
  <si>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</si>
  <si>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</si>
  <si>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</si>
  <si>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</si>
  <si>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</si>
  <si>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</si>
  <si>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</si>
  <si>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</si>
  <si>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</si>
  <si>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</si>
  <si>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</si>
  <si>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</si>
  <si>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</si>
  <si>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</si>
  <si>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</si>
  <si>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</si>
  <si>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</si>
  <si>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</si>
  <si>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</si>
  <si>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</si>
  <si>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</si>
  <si>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</si>
  <si>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</si>
  <si>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</si>
  <si>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</si>
  <si>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</si>
  <si>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</si>
  <si>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</si>
  <si>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</si>
  <si>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</si>
  <si>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</si>
  <si>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</si>
  <si>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</si>
  <si>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</si>
  <si>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</si>
  <si>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</si>
  <si>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</si>
  <si>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</si>
  <si>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</si>
  <si>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</si>
  <si>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</si>
  <si>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</si>
  <si>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</si>
  <si>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</si>
  <si>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</si>
  <si>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</si>
  <si>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</si>
  <si>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</si>
  <si>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</si>
  <si>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</si>
  <si>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</si>
  <si>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</si>
  <si>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</si>
  <si>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</si>
  <si>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</si>
  <si>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</si>
  <si>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</si>
  <si>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</si>
  <si>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</si>
  <si>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</si>
  <si>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</si>
  <si>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</si>
  <si>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</si>
  <si>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</si>
  <si>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</si>
  <si>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</si>
  <si>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</si>
  <si>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</si>
  <si>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</si>
  <si>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</si>
  <si>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</si>
  <si>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</si>
  <si>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</si>
  <si>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</si>
  <si>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</si>
  <si>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</si>
  <si>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</si>
  <si>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</si>
  <si>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</si>
  <si>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</si>
  <si>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</si>
  <si>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</si>
  <si>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</si>
  <si>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</si>
  <si>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</si>
  <si>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</si>
  <si>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</si>
  <si>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</si>
  <si>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</si>
  <si>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</si>
  <si>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</si>
  <si>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</si>
  <si>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</si>
  <si>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</si>
  <si>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</si>
  <si>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</si>
  <si>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</si>
  <si>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</si>
  <si>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</si>
  <si>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</si>
  <si>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</si>
  <si>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</si>
  <si>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</si>
  <si>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</si>
  <si>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</si>
  <si>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</si>
  <si>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</si>
  <si>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</si>
  <si>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</si>
  <si>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</si>
  <si>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</si>
  <si>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</si>
  <si>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</si>
  <si>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</si>
  <si>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</si>
  <si>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</si>
  <si>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</si>
  <si>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</si>
  <si>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</si>
  <si>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</si>
  <si>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</si>
  <si>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</si>
  <si>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</si>
  <si>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</si>
  <si>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</si>
  <si>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</si>
  <si>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</si>
  <si>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</si>
  <si>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</si>
  <si>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</si>
  <si>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</si>
  <si>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</si>
  <si>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</si>
  <si>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</si>
  <si>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</si>
  <si>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</si>
  <si>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</si>
  <si>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</si>
  <si>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</si>
  <si>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</si>
  <si>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</si>
  <si>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</si>
  <si>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</si>
  <si>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</si>
  <si>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</si>
  <si>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</si>
  <si>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</si>
  <si>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</si>
  <si>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</si>
  <si>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</si>
  <si>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</si>
  <si>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</si>
  <si>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</si>
  <si>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</si>
  <si>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</si>
  <si>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</si>
  <si>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</si>
  <si>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</si>
  <si>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</si>
  <si>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</si>
  <si>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</si>
  <si>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</si>
  <si>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</si>
  <si>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</si>
  <si>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</si>
  <si>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</si>
  <si>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</si>
  <si>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</si>
  <si>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</si>
  <si>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</si>
  <si>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</si>
  <si>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</si>
  <si>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</si>
  <si>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</si>
  <si>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</si>
  <si>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</si>
  <si>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</si>
  <si>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</si>
  <si>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</si>
  <si>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</si>
  <si>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</si>
  <si>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</si>
  <si>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</si>
  <si>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</si>
  <si>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</si>
  <si>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</si>
  <si>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</si>
  <si>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</si>
  <si>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</si>
  <si>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</si>
  <si>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</si>
  <si>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</si>
  <si>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</si>
  <si>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</si>
  <si>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</si>
  <si>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</si>
  <si>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</si>
  <si>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</si>
  <si>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</si>
  <si>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</si>
  <si>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</si>
  <si>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</si>
  <si>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</si>
  <si>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</si>
  <si>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</si>
  <si>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</si>
  <si>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</si>
  <si>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</si>
  <si>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</si>
  <si>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</si>
  <si>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</si>
  <si>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</si>
  <si>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</si>
  <si>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</si>
  <si>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</si>
  <si>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</si>
  <si>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</si>
  <si>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</si>
  <si>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</si>
  <si>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</si>
  <si>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</si>
  <si>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</si>
  <si>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</si>
  <si>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</si>
  <si>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</si>
  <si>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</si>
  <si>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</si>
  <si>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</si>
  <si>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</si>
  <si>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</si>
  <si>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</si>
  <si>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</si>
  <si>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</si>
  <si>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</si>
  <si>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</si>
  <si>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</si>
  <si>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</si>
  <si>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</si>
  <si>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</si>
  <si>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</si>
  <si>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</si>
  <si>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</si>
  <si>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</si>
  <si>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</si>
  <si>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</si>
  <si>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</si>
  <si>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</si>
  <si>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</si>
  <si>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</si>
  <si>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</si>
  <si>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</si>
  <si>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</si>
  <si>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</si>
  <si>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</si>
  <si>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</si>
  <si>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</si>
  <si>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</si>
  <si>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</si>
  <si>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</si>
  <si>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</si>
  <si>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</si>
  <si>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</si>
  <si>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</si>
  <si>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</si>
  <si>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</si>
  <si>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</si>
  <si>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</si>
  <si>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</si>
  <si>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</si>
  <si>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</si>
  <si>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</si>
  <si>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</si>
  <si>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</si>
  <si>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</si>
  <si>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</si>
  <si>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</si>
  <si>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</si>
  <si>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</si>
  <si>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</si>
  <si>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</si>
  <si>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</si>
  <si>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</si>
  <si>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</si>
  <si>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</si>
  <si>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</si>
  <si>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</si>
  <si>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</si>
  <si>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</si>
  <si>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</si>
  <si>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</si>
  <si>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</si>
  <si>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</si>
  <si>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</si>
  <si>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</si>
  <si>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</si>
  <si>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</si>
  <si>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</si>
  <si>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</si>
  <si>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</si>
  <si>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</si>
  <si>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</si>
  <si>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</si>
  <si>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</si>
  <si>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</si>
  <si>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</si>
  <si>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</si>
  <si>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</si>
  <si>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</si>
  <si>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</si>
  <si>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</si>
  <si>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</si>
  <si>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</si>
  <si>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</si>
  <si>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</si>
  <si>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</si>
  <si>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</si>
  <si>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</si>
  <si>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</si>
  <si>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</si>
  <si>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</si>
  <si>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</si>
  <si>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</si>
  <si>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</si>
  <si>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</si>
  <si>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</si>
  <si>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</si>
  <si>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</si>
  <si>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</si>
  <si>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</si>
  <si>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</si>
  <si>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</si>
  <si>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</si>
  <si>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</si>
  <si>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</si>
  <si>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</si>
  <si>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</si>
  <si>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</si>
  <si>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</si>
  <si>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</si>
  <si>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</si>
  <si>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</si>
  <si>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</si>
  <si>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</si>
  <si>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</si>
  <si>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</si>
  <si>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</si>
  <si>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</si>
  <si>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</si>
  <si>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</si>
  <si>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</si>
  <si>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</si>
  <si>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</si>
  <si>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</si>
  <si>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</si>
  <si>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</si>
  <si>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</si>
  <si>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</si>
  <si>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</si>
  <si>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</si>
  <si>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</si>
  <si>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</si>
  <si>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</si>
  <si>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</si>
  <si>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</si>
  <si>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</si>
  <si>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</si>
  <si>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</si>
  <si>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</si>
  <si>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</si>
  <si>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</si>
  <si>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</si>
  <si>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</si>
  <si>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</si>
  <si>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</si>
  <si>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</si>
  <si>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</si>
  <si>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</si>
  <si>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</si>
  <si>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</si>
  <si>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</si>
  <si>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</si>
  <si>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</si>
  <si>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</si>
  <si>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</si>
  <si>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</si>
  <si>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</si>
  <si>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</si>
  <si>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</si>
  <si>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</si>
  <si>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</si>
  <si>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</si>
  <si>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</si>
  <si>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</si>
  <si>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</si>
  <si>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</si>
  <si>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</si>
  <si>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</si>
  <si>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</si>
  <si>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</si>
  <si>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</si>
  <si>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</si>
  <si>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</si>
  <si>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</si>
  <si>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</si>
  <si>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</si>
  <si>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</si>
  <si>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</si>
  <si>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</si>
  <si>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</si>
  <si>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</si>
  <si>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</si>
  <si>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</si>
  <si>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</si>
  <si>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</si>
  <si>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</si>
  <si>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</si>
  <si>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</si>
  <si>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</si>
  <si>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</si>
  <si>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</si>
  <si>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</si>
  <si>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</si>
  <si>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</si>
  <si>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</si>
  <si>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</si>
  <si>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</si>
  <si>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</si>
  <si>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</si>
  <si>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</si>
  <si>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</si>
  <si>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</si>
  <si>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</si>
  <si>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</si>
  <si>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</si>
  <si>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</si>
  <si>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</si>
  <si>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</si>
  <si>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</si>
  <si>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</si>
  <si>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</si>
  <si>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</si>
  <si>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</si>
  <si>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</si>
  <si>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</si>
  <si>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</si>
  <si>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</si>
  <si>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</si>
  <si>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</si>
  <si>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</si>
  <si>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</si>
  <si>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</si>
  <si>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</si>
  <si>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</si>
  <si>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</si>
  <si>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</si>
  <si>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</si>
  <si>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</si>
  <si>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</si>
  <si>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</si>
  <si>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</si>
  <si>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</si>
  <si>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</si>
  <si>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</si>
  <si>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</si>
  <si>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</si>
  <si>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</si>
  <si>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</si>
  <si>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</si>
  <si>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</si>
  <si>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</si>
  <si>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</si>
  <si>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</si>
  <si>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</si>
  <si>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</si>
  <si>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</si>
  <si>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</si>
  <si>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</si>
  <si>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</si>
  <si>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</si>
  <si>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</si>
  <si>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</si>
  <si>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</si>
  <si>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</si>
  <si>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</si>
  <si>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</si>
  <si>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</si>
  <si>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</si>
  <si>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</si>
  <si>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</si>
  <si>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</si>
  <si>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</si>
  <si>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</si>
  <si>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</si>
  <si>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</si>
  <si>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</si>
  <si>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</si>
  <si>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</si>
  <si>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</si>
  <si>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</si>
  <si>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</si>
  <si>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</si>
  <si>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</si>
  <si>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</si>
  <si>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</si>
  <si>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</si>
  <si>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</si>
  <si>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</si>
  <si>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</si>
  <si>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</si>
  <si>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</si>
  <si>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</si>
  <si>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</si>
  <si>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</si>
  <si>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</si>
  <si>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</si>
  <si>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</si>
  <si>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</si>
  <si>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</si>
  <si>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</si>
  <si>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</si>
  <si>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</si>
  <si>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</si>
  <si>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</si>
  <si>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</si>
  <si>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</si>
  <si>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</si>
  <si>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</si>
  <si>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</si>
  <si>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</si>
  <si>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</si>
  <si>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</si>
  <si>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</si>
  <si>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</si>
  <si>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</si>
  <si>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</si>
  <si>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</si>
  <si>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</si>
  <si>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</si>
  <si>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</si>
  <si>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</si>
  <si>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</si>
  <si>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</si>
  <si>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</si>
  <si>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</si>
  <si>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</si>
  <si>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</si>
  <si>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</si>
  <si>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</si>
  <si>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</si>
  <si>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</si>
  <si>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</si>
  <si>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</si>
  <si>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</si>
  <si>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</si>
  <si>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</si>
  <si>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</si>
  <si>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</si>
  <si>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</si>
  <si>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</si>
  <si>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</si>
  <si>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</si>
  <si>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</si>
  <si>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</si>
  <si>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</si>
  <si>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</si>
  <si>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</si>
  <si>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</si>
  <si>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</si>
  <si>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</si>
  <si>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</si>
  <si>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</si>
  <si>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</si>
  <si>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</si>
  <si>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</si>
  <si>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</si>
  <si>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</si>
  <si>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</si>
  <si>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</si>
  <si>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</si>
  <si>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</si>
  <si>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</si>
  <si>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</si>
  <si>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</si>
  <si>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</si>
  <si>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</si>
  <si>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</si>
  <si>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</si>
  <si>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</si>
  <si>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</si>
  <si>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</si>
  <si>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</si>
  <si>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</si>
  <si>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</si>
  <si>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</si>
  <si>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</si>
  <si>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</si>
  <si>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</si>
  <si>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</si>
  <si>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</si>
  <si>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</si>
  <si>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</si>
  <si>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</si>
  <si>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</si>
  <si>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</si>
  <si>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</si>
  <si>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</si>
  <si>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</si>
  <si>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</si>
  <si>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</si>
  <si>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</si>
  <si>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</si>
  <si>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</si>
  <si>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</si>
  <si>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</si>
  <si>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</si>
  <si>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</si>
  <si>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</si>
  <si>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</si>
  <si>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</si>
  <si>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</si>
  <si>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</si>
  <si>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</si>
  <si>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</si>
  <si>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</si>
  <si>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</si>
  <si>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</si>
  <si>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</si>
  <si>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</si>
  <si>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</si>
  <si>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</si>
  <si>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</si>
  <si>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</si>
  <si>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</si>
  <si>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</si>
  <si>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</si>
  <si>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</si>
  <si>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</si>
  <si>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</si>
  <si>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</si>
  <si>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</si>
  <si>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</si>
  <si>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</si>
  <si>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</si>
  <si>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</si>
  <si>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</si>
  <si>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</si>
  <si>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</si>
  <si>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</si>
  <si>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</si>
  <si>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</si>
  <si>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</si>
  <si>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</si>
  <si>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</si>
  <si>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</si>
  <si>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</si>
  <si>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</si>
  <si>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</si>
  <si>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</si>
  <si>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</si>
  <si>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</si>
  <si>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</si>
  <si>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</si>
  <si>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</si>
  <si>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</si>
  <si>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</si>
  <si>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</si>
  <si>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</si>
  <si>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</si>
  <si>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</si>
  <si>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</si>
  <si>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</si>
  <si>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</si>
  <si>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</si>
  <si>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</si>
  <si>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</si>
  <si>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</si>
  <si>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</si>
  <si>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</si>
  <si>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</si>
  <si>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</si>
  <si>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</si>
  <si>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</si>
  <si>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</si>
  <si>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</si>
  <si>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</si>
  <si>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</si>
  <si>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</si>
  <si>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</si>
  <si>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</si>
  <si>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</si>
  <si>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</si>
  <si>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</si>
  <si>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</si>
  <si>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</si>
  <si>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</si>
  <si>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</si>
  <si>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</si>
  <si>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</si>
  <si>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</si>
  <si>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</si>
  <si>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</si>
  <si>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</si>
  <si>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</si>
  <si>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</si>
  <si>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</si>
  <si>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</si>
  <si>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</si>
  <si>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</si>
  <si>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</si>
  <si>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</si>
  <si>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</si>
  <si>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</si>
  <si>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</si>
  <si>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</si>
  <si>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</si>
  <si>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</si>
  <si>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</si>
  <si>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</si>
  <si>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</si>
  <si>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</si>
  <si>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</si>
  <si>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</si>
  <si>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</si>
  <si>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</si>
  <si>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</si>
  <si>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</si>
  <si>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</si>
  <si>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</si>
  <si>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</si>
  <si>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</si>
  <si>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</si>
  <si>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</si>
  <si>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</si>
  <si>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</si>
  <si>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</si>
  <si>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</si>
  <si>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</si>
  <si>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</si>
  <si>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</si>
  <si>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</si>
  <si>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</si>
  <si>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</si>
  <si>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</si>
  <si>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</si>
  <si>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</si>
  <si>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</si>
  <si>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</si>
  <si>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</si>
  <si>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</si>
  <si>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</si>
  <si>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</si>
  <si>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</si>
  <si>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</si>
  <si>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</si>
  <si>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</si>
  <si>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</si>
  <si>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</si>
  <si>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</si>
  <si>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</si>
  <si>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</si>
  <si>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</si>
  <si>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</si>
  <si>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</si>
  <si>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</si>
  <si>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</si>
  <si>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</si>
  <si>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</si>
  <si>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</si>
  <si>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</si>
  <si>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</si>
  <si>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</si>
  <si>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</si>
  <si>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</si>
  <si>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</si>
  <si>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</si>
  <si>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</si>
  <si>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</si>
  <si>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</si>
  <si>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</si>
  <si>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</si>
  <si>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</si>
  <si>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</si>
  <si>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</si>
  <si>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</si>
  <si>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</si>
  <si>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</si>
  <si>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</si>
  <si>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</si>
  <si>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</si>
  <si>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</si>
  <si>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</si>
  <si>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</si>
  <si>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</si>
  <si>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</si>
  <si>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</si>
  <si>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</si>
  <si>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</si>
  <si>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</si>
  <si>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</si>
  <si>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</si>
  <si>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</si>
  <si>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</si>
  <si>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</si>
  <si>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</si>
  <si>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</si>
  <si>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</si>
  <si>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</si>
  <si>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</si>
  <si>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</si>
  <si>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</si>
  <si>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</si>
  <si>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</si>
  <si>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</si>
  <si>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</si>
  <si>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</si>
  <si>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</si>
  <si>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</si>
  <si>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</si>
  <si>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</si>
  <si>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</si>
  <si>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</si>
  <si>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</si>
  <si>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</si>
  <si>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</si>
  <si>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</si>
  <si>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</si>
  <si>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</si>
  <si>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</si>
  <si>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</si>
  <si>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</si>
  <si>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</si>
  <si>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</si>
  <si>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</si>
  <si>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</si>
  <si>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</si>
  <si>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</si>
  <si>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</si>
  <si>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</si>
  <si>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</si>
  <si>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</si>
  <si>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</si>
  <si>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</si>
  <si>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</si>
  <si>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</si>
  <si>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</si>
  <si>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</si>
  <si>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</si>
  <si>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</si>
  <si>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</si>
  <si>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</si>
  <si>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</si>
  <si>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</si>
  <si>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</si>
  <si>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</si>
  <si>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</si>
  <si>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</si>
  <si>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</si>
  <si>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</si>
  <si>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</si>
  <si>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</si>
  <si>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</si>
  <si>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</si>
  <si>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</si>
  <si>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</si>
  <si>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</si>
  <si>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</si>
  <si>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</si>
  <si>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</si>
  <si>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</si>
  <si>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</si>
  <si>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</si>
  <si>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</si>
  <si>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</si>
  <si>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</si>
  <si>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</si>
  <si>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</si>
  <si>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</si>
  <si>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</si>
  <si>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</si>
  <si>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</si>
  <si>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</si>
  <si>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</si>
  <si>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</si>
  <si>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</si>
  <si>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</si>
  <si>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</si>
  <si>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</si>
  <si>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</si>
  <si>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</si>
  <si>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</si>
  <si>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</si>
  <si>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</si>
  <si>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</si>
  <si>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</si>
  <si>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</si>
  <si>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</si>
  <si>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</si>
  <si>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</si>
  <si>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</si>
  <si>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</si>
  <si>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</si>
  <si>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</si>
  <si>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</si>
  <si>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</si>
  <si>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</si>
  <si>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</si>
  <si>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</si>
  <si>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</si>
  <si>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</si>
  <si>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</si>
  <si>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</si>
  <si>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</si>
  <si>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</si>
  <si>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</si>
  <si>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</si>
  <si>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</si>
  <si>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</si>
  <si>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</si>
  <si>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</si>
  <si>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</si>
  <si>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</si>
  <si>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</si>
  <si>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</si>
  <si>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</si>
  <si>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</si>
  <si>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</si>
  <si>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</si>
  <si>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</si>
  <si>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</si>
  <si>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</si>
  <si>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</si>
  <si>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</si>
  <si>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</si>
  <si>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</si>
  <si>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</si>
  <si>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</si>
  <si>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</si>
  <si>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</si>
  <si>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</si>
  <si>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</si>
  <si>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</si>
  <si>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</si>
  <si>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</si>
  <si>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</si>
  <si>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</si>
  <si>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</si>
  <si>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</si>
  <si>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</si>
  <si>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</si>
  <si>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</si>
  <si>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</si>
  <si>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</si>
  <si>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</si>
  <si>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</si>
  <si>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</si>
  <si>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</si>
  <si>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</si>
  <si>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</si>
  <si>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</si>
  <si>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</si>
  <si>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</si>
  <si>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</si>
  <si>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</si>
  <si>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</si>
  <si>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</si>
  <si>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</si>
  <si>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</si>
  <si>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</si>
  <si>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</si>
  <si>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</si>
  <si>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</si>
  <si>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</si>
  <si>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</si>
  <si>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</si>
  <si>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</si>
  <si>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</si>
  <si>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</si>
  <si>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</si>
  <si>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</si>
  <si>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</si>
  <si>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</si>
  <si>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</si>
  <si>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</si>
  <si>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</si>
  <si>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</si>
  <si>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</si>
  <si>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</si>
  <si>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</si>
  <si>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</si>
  <si>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</si>
  <si>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</si>
  <si>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</si>
  <si>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</si>
  <si>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</si>
  <si>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</si>
  <si>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</si>
  <si>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</si>
  <si>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</si>
  <si>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</si>
  <si>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</si>
  <si>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</si>
  <si>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</si>
  <si>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</si>
  <si>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</si>
  <si>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</si>
  <si>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</si>
  <si>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</si>
  <si>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</si>
  <si>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</si>
  <si>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</si>
  <si>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</si>
  <si>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</si>
  <si>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</si>
  <si>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</si>
  <si>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</si>
  <si>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</si>
  <si>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</si>
  <si>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</si>
  <si>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</si>
  <si>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</si>
  <si>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</si>
  <si>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</si>
  <si>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</si>
  <si>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</si>
  <si>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</si>
  <si>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</si>
  <si>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</si>
  <si>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</si>
  <si>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</si>
  <si>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</si>
  <si>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</si>
  <si>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</si>
  <si>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</si>
  <si>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</si>
  <si>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</si>
  <si>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</si>
  <si>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</si>
  <si>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</si>
  <si>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</si>
  <si>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</si>
  <si>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</si>
  <si>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</si>
  <si>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</si>
  <si>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</si>
  <si>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</si>
  <si>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</si>
  <si>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</si>
  <si>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</si>
  <si>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</si>
  <si>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</si>
  <si>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</si>
  <si>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</si>
  <si>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</si>
  <si>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</si>
  <si>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</si>
  <si>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</si>
  <si>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</si>
  <si>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</si>
  <si>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</si>
  <si>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</si>
  <si>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</si>
  <si>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</si>
  <si>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</si>
  <si>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</si>
  <si>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</si>
  <si>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</si>
  <si>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</si>
  <si>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</si>
  <si>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</si>
  <si>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</si>
  <si>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</si>
  <si>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</si>
  <si>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</si>
  <si>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</si>
  <si>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</si>
  <si>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</si>
  <si>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</si>
  <si>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</si>
  <si>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</si>
  <si>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</si>
  <si>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</si>
  <si>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</si>
  <si>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</si>
  <si>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</si>
  <si>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</si>
  <si>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</si>
  <si>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</si>
  <si>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</si>
  <si>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</si>
  <si>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</si>
  <si>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</si>
  <si>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</si>
  <si>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</si>
  <si>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</si>
  <si>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</si>
  <si>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</si>
  <si>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</si>
  <si>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</si>
  <si>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</si>
  <si>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</si>
  <si>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</si>
  <si>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</si>
  <si>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</si>
  <si>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</si>
  <si>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</si>
  <si>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</si>
  <si>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</si>
  <si>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</si>
  <si>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</si>
  <si>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</si>
  <si>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</si>
  <si>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</si>
  <si>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</si>
  <si>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</si>
  <si>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</si>
  <si>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</si>
  <si>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</si>
  <si>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</si>
  <si>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</si>
  <si>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</si>
  <si>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</si>
  <si>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</si>
  <si>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</si>
  <si>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</si>
  <si>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</si>
  <si>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</si>
  <si>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</si>
  <si>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</si>
  <si>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</si>
  <si>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</si>
  <si>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</si>
  <si>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</si>
  <si>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</si>
  <si>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</si>
  <si>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</si>
  <si>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</si>
  <si>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</si>
  <si>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</si>
  <si>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</si>
  <si>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</si>
  <si>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</si>
  <si>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</si>
  <si>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</si>
  <si>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</si>
  <si>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</si>
  <si>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</si>
  <si>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</si>
  <si>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</si>
  <si>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</si>
  <si>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</si>
  <si>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</si>
  <si>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</si>
  <si>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</si>
  <si>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</si>
  <si>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</si>
  <si>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</si>
  <si>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</si>
  <si>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</si>
  <si>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</si>
  <si>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</si>
  <si>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</si>
  <si>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</si>
  <si>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</si>
  <si>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</si>
  <si>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</si>
  <si>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</si>
  <si>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</si>
  <si>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</si>
  <si>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</si>
  <si>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</si>
  <si>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</si>
  <si>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</si>
  <si>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</si>
  <si>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</si>
  <si>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</si>
  <si>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</si>
  <si>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</si>
  <si>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</si>
  <si>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</si>
  <si>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</si>
  <si>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</si>
  <si>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</si>
  <si>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</si>
  <si>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</si>
  <si>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</si>
  <si>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</si>
  <si>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</si>
  <si>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</si>
  <si>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</si>
  <si>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</si>
  <si>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</si>
  <si>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</si>
  <si>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</si>
  <si>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</si>
  <si>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</si>
  <si>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</si>
  <si>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</si>
  <si>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</si>
  <si>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</si>
  <si>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</si>
  <si>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</si>
  <si>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</si>
  <si>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</si>
  <si>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</si>
  <si>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</si>
  <si>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</si>
  <si>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</si>
  <si>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</si>
  <si>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</si>
  <si>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</si>
  <si>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</si>
  <si>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</si>
  <si>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</si>
  <si>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</si>
  <si>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</si>
  <si>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</si>
  <si>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</si>
  <si>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</si>
  <si>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</si>
  <si>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</si>
  <si>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</si>
  <si>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</si>
  <si>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</si>
  <si>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</si>
  <si>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</si>
  <si>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</si>
  <si>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</si>
  <si>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</si>
  <si>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</si>
  <si>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</si>
  <si>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</si>
  <si>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</si>
  <si>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</si>
  <si>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</si>
  <si>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</si>
  <si>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</si>
  <si>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</si>
  <si>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</si>
  <si>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</si>
  <si>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</si>
  <si>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</si>
  <si>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</si>
  <si>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</si>
  <si>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</si>
  <si>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</si>
  <si>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</si>
  <si>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</si>
  <si>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</si>
  <si>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</si>
  <si>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</si>
  <si>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</si>
  <si>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</si>
  <si>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</si>
  <si>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</si>
  <si>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</si>
  <si>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</si>
  <si>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</si>
  <si>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</si>
  <si>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</si>
  <si>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</si>
  <si>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</si>
  <si>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</si>
  <si>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</si>
  <si>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</si>
  <si>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</si>
  <si>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</si>
  <si>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</si>
  <si>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</si>
  <si>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</si>
  <si>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</si>
  <si>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</si>
  <si>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</si>
  <si>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</si>
  <si>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</si>
  <si>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</si>
  <si>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</si>
  <si>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</si>
  <si>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</si>
  <si>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</si>
  <si>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</si>
  <si>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</si>
  <si>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</si>
  <si>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</si>
  <si>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</si>
  <si>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</si>
  <si>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</si>
  <si>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</si>
  <si>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</si>
  <si>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</si>
  <si>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</si>
  <si>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</si>
  <si>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</si>
  <si>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</si>
  <si>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</si>
  <si>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</si>
  <si>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</si>
  <si>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</si>
  <si>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</si>
  <si>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</si>
  <si>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</si>
  <si>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</si>
  <si>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</si>
  <si>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</si>
  <si>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</si>
  <si>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</si>
  <si>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</si>
  <si>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</si>
  <si>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</si>
  <si>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</si>
  <si>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</si>
  <si>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</si>
  <si>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</si>
  <si>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</si>
  <si>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</si>
  <si>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</si>
  <si>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</si>
  <si>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</si>
  <si>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</si>
  <si>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</si>
  <si>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</si>
  <si>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</si>
  <si>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</si>
  <si>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</si>
  <si>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</si>
  <si>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</si>
  <si>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</si>
  <si>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</si>
  <si>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</si>
  <si>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</si>
  <si>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</si>
  <si>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</si>
  <si>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</si>
  <si>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</si>
  <si>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</si>
  <si>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</si>
  <si>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</si>
  <si>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</si>
  <si>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</si>
  <si>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</si>
  <si>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</si>
  <si>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</si>
  <si>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</si>
  <si>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</si>
  <si>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</si>
  <si>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</si>
  <si>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</si>
  <si>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</si>
  <si>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</si>
  <si>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</si>
  <si>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</si>
  <si>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</si>
  <si>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</si>
  <si>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</si>
  <si>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</si>
  <si>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</si>
  <si>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</si>
  <si>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</si>
  <si>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</si>
  <si>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</si>
  <si>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</si>
  <si>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</si>
  <si>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</si>
  <si>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</si>
  <si>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</si>
  <si>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</si>
  <si>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</si>
  <si>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</si>
  <si>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</si>
  <si>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</si>
  <si>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</si>
  <si>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</si>
  <si>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</si>
  <si>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</si>
  <si>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</si>
  <si>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</si>
  <si>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</si>
  <si>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</si>
  <si>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</si>
  <si>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</si>
  <si>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</si>
  <si>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</si>
  <si>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</si>
  <si>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</si>
  <si>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</si>
  <si>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</si>
  <si>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</si>
  <si>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</si>
  <si>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</si>
  <si>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</si>
  <si>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</si>
  <si>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</si>
  <si>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</si>
  <si>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</si>
  <si>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</si>
  <si>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</si>
  <si>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</si>
  <si>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</si>
  <si>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</si>
  <si>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</si>
  <si>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</si>
  <si>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</si>
  <si>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</si>
  <si>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</si>
  <si>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</si>
  <si>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</si>
  <si>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</si>
  <si>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</si>
  <si>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</si>
  <si>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</si>
  <si>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</si>
  <si>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</si>
  <si>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</si>
  <si>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</si>
  <si>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</si>
  <si>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</si>
  <si>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</si>
  <si>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</si>
  <si>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</si>
  <si>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</si>
  <si>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</si>
  <si>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</si>
  <si>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</si>
  <si>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</si>
  <si>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</si>
  <si>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</si>
  <si>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</si>
  <si>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</si>
  <si>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</si>
  <si>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</si>
  <si>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</si>
  <si>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</si>
  <si>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</si>
  <si>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</si>
  <si>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</si>
  <si>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</si>
  <si>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</si>
  <si>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</si>
  <si>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</si>
  <si>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</si>
  <si>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</si>
  <si>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</si>
  <si>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</si>
  <si>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</si>
  <si>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</si>
  <si>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</si>
  <si>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</si>
  <si>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</si>
  <si>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</si>
  <si>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</si>
  <si>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</si>
  <si>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</si>
  <si>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</si>
  <si>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</si>
  <si>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</si>
  <si>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</si>
  <si>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</si>
  <si>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</si>
  <si>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</si>
  <si>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</si>
  <si>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</si>
  <si>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</si>
  <si>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</si>
  <si>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</si>
  <si>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</si>
  <si>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</si>
  <si>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</si>
  <si>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</si>
  <si>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</si>
  <si>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</si>
  <si>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</si>
  <si>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</si>
  <si>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</si>
  <si>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</si>
  <si>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</si>
  <si>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</si>
  <si>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</si>
  <si>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</si>
  <si>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</si>
  <si>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</si>
  <si>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</si>
  <si>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</si>
  <si>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</si>
  <si>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</si>
  <si>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</si>
  <si>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</si>
  <si>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</si>
  <si>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</si>
  <si>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</si>
  <si>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</si>
  <si>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</si>
  <si>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</si>
  <si>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</si>
  <si>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</si>
  <si>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</si>
  <si>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</si>
  <si>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</si>
  <si>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</si>
  <si>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</si>
  <si>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</si>
  <si>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</si>
  <si>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</si>
  <si>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</si>
  <si>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</si>
  <si>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</si>
  <si>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</si>
  <si>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</si>
  <si>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</si>
  <si>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</si>
  <si>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</si>
  <si>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</si>
  <si>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</si>
  <si>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</si>
  <si>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</si>
  <si>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</si>
  <si>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</si>
  <si>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</si>
  <si>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</si>
  <si>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</si>
  <si>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</si>
  <si>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</si>
  <si>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</si>
  <si>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</si>
  <si>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</si>
  <si>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</si>
  <si>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</si>
  <si>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</si>
  <si>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</si>
  <si>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</si>
  <si>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</si>
  <si>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</si>
  <si>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</si>
  <si>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</si>
  <si>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</si>
  <si>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</si>
  <si>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</si>
  <si>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</si>
  <si>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</si>
  <si>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</si>
  <si>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</si>
  <si>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</si>
  <si>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</si>
  <si>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</si>
  <si>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</si>
  <si>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</si>
  <si>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</si>
  <si>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</si>
  <si>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</si>
  <si>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</si>
  <si>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</si>
  <si>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</si>
  <si>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</si>
  <si>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</si>
  <si>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</si>
  <si>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</si>
  <si>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</si>
  <si>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</si>
  <si>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</si>
  <si>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</si>
  <si>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</si>
  <si>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</si>
  <si>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</si>
  <si>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</si>
  <si>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</si>
  <si>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</si>
  <si>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</si>
  <si>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</si>
  <si>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</si>
  <si>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</si>
  <si>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</si>
  <si>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</si>
  <si>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</si>
  <si>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</si>
  <si>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</si>
  <si>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</si>
  <si>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</si>
  <si>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</si>
  <si>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</si>
  <si>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</si>
  <si>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</si>
  <si>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</si>
  <si>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</si>
  <si>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</si>
  <si>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</si>
  <si>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</si>
  <si>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</si>
  <si>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</si>
  <si>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</si>
  <si>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</si>
  <si>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</si>
  <si>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</si>
  <si>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</si>
  <si>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</si>
  <si>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</si>
  <si>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</si>
  <si>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</si>
  <si>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</si>
  <si>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</si>
  <si>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</si>
  <si>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</si>
  <si>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</si>
  <si>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</si>
  <si>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</si>
  <si>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</si>
  <si>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</si>
  <si>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</si>
  <si>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</si>
  <si>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</si>
  <si>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</si>
  <si>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</si>
  <si>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</si>
  <si>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</si>
  <si>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</si>
  <si>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</si>
  <si>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</si>
  <si>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</si>
  <si>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</si>
  <si>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</si>
  <si>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</si>
  <si>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</si>
  <si>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</si>
  <si>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</si>
  <si>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</si>
  <si>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</si>
  <si>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</si>
  <si>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</si>
  <si>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</si>
  <si>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</si>
  <si>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</si>
  <si>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</si>
  <si>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</si>
  <si>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</si>
  <si>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</si>
  <si>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</si>
  <si>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</si>
  <si>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</si>
  <si>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</si>
  <si>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</si>
  <si>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</si>
  <si>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</si>
  <si>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</si>
  <si>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</si>
  <si>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</si>
  <si>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</si>
  <si>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</si>
  <si>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</si>
  <si>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</si>
  <si>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</si>
  <si>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</si>
  <si>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</si>
  <si>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</si>
  <si>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</si>
  <si>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</si>
  <si>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</si>
  <si>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</si>
  <si>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</si>
  <si>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</si>
  <si>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</si>
  <si>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</si>
  <si>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</si>
  <si>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</si>
  <si>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</si>
  <si>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</si>
  <si>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</si>
  <si>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</si>
  <si>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</si>
  <si>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</si>
  <si>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</si>
  <si>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</si>
  <si>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</si>
  <si>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</si>
  <si>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</si>
  <si>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</si>
  <si>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</si>
  <si>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</si>
  <si>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</si>
  <si>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</si>
  <si>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</si>
  <si>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</si>
  <si>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</si>
  <si>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</si>
  <si>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</si>
  <si>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</si>
  <si>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</si>
  <si>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</si>
  <si>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</si>
  <si>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</si>
  <si>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</si>
  <si>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</si>
  <si>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</si>
  <si>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</si>
  <si>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</si>
  <si>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</si>
  <si>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</si>
  <si>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</si>
  <si>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</si>
  <si>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</si>
  <si>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</si>
  <si>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</si>
  <si>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</si>
  <si>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</si>
  <si>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</si>
  <si>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</si>
  <si>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</si>
  <si>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</si>
  <si>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</si>
  <si>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</si>
  <si>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</si>
  <si>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</si>
  <si>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</si>
  <si>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</si>
  <si>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</si>
  <si>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</si>
  <si>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</si>
  <si>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</si>
  <si>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</si>
  <si>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</si>
  <si>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</si>
  <si>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</si>
  <si>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</si>
  <si>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</si>
  <si>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</si>
  <si>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</si>
  <si>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</si>
  <si>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</si>
  <si>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</si>
  <si>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</si>
  <si>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</si>
  <si>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</si>
  <si>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</si>
  <si>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</si>
  <si>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</si>
  <si>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</si>
  <si>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</si>
  <si>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</si>
  <si>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</si>
  <si>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</si>
  <si>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</si>
  <si>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</si>
  <si>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</si>
  <si>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</si>
  <si>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</si>
  <si>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</si>
  <si>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</si>
  <si>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</si>
  <si>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</si>
  <si>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</si>
  <si>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</si>
  <si>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</si>
  <si>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</si>
  <si>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</si>
  <si>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</si>
  <si>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</si>
  <si>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</si>
  <si>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</si>
  <si>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</si>
  <si>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</si>
  <si>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</si>
  <si>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</si>
  <si>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</si>
  <si>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</si>
  <si>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</si>
  <si>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</si>
  <si>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</si>
  <si>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</si>
  <si>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</si>
  <si>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</si>
  <si>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</si>
  <si>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</si>
  <si>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</si>
  <si>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</si>
  <si>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</si>
  <si>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</si>
  <si>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</si>
  <si>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</si>
  <si>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</si>
  <si>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</si>
  <si>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</si>
  <si>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</si>
  <si>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</si>
  <si>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</si>
  <si>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</si>
  <si>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</si>
  <si>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</si>
  <si>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</si>
  <si>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</si>
  <si>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</si>
  <si>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</si>
  <si>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</si>
  <si>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</si>
  <si>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</si>
  <si>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</si>
  <si>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</si>
  <si>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</si>
  <si>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</si>
  <si>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</si>
  <si>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</si>
  <si>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</si>
  <si>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</si>
  <si>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</si>
  <si>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</si>
  <si>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</si>
  <si>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</si>
  <si>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</si>
  <si>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</si>
  <si>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</si>
  <si>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</si>
  <si>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</si>
  <si>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</si>
  <si>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</si>
  <si>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</si>
  <si>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</si>
  <si>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</si>
  <si>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</si>
  <si>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</si>
  <si>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</si>
  <si>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</si>
  <si>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</si>
  <si>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</si>
  <si>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</si>
  <si>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</si>
  <si>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</si>
  <si>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</si>
  <si>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</si>
  <si>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</si>
  <si>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</si>
  <si>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</si>
  <si>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</si>
  <si>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</si>
  <si>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</si>
  <si>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</si>
  <si>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</si>
  <si>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</si>
  <si>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</si>
  <si>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</si>
  <si>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</si>
  <si>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</si>
  <si>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</si>
  <si>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</si>
  <si>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</si>
  <si>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</si>
  <si>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</si>
  <si>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</si>
  <si>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</si>
  <si>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</si>
  <si>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</si>
  <si>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</si>
  <si>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</si>
  <si>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</si>
  <si>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</si>
  <si>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</si>
  <si>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</si>
  <si>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</si>
  <si>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</si>
  <si>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</si>
  <si>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</si>
  <si>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</si>
  <si>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</si>
  <si>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</si>
  <si>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</si>
  <si>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</si>
  <si>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</si>
  <si>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</si>
  <si>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</si>
  <si>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</si>
  <si>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</si>
  <si>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</si>
  <si>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</si>
  <si>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</si>
  <si>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</si>
  <si>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</si>
  <si>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</si>
  <si>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</si>
  <si>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</si>
  <si>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</si>
  <si>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</si>
  <si>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</si>
  <si>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</si>
  <si>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</si>
  <si>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</si>
  <si>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</si>
  <si>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</si>
  <si>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</si>
  <si>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</si>
  <si>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</si>
  <si>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</si>
  <si>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</si>
  <si>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</si>
  <si>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</si>
  <si>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</si>
  <si>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</si>
  <si>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</si>
  <si>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</si>
  <si>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</si>
  <si>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</si>
  <si>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</si>
  <si>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</si>
  <si>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</si>
  <si>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</si>
  <si>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</si>
  <si>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</si>
  <si>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</si>
  <si>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</si>
  <si>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</si>
  <si>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</si>
  <si>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</si>
  <si>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</si>
  <si>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</si>
  <si>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</si>
  <si>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</si>
  <si>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</si>
  <si>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</si>
  <si>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</si>
  <si>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</si>
  <si>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</si>
  <si>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</si>
  <si>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</si>
  <si>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</si>
  <si>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</si>
  <si>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</si>
  <si>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</si>
  <si>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</si>
  <si>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</si>
  <si>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</si>
  <si>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</si>
  <si>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</si>
  <si>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</si>
  <si>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</si>
  <si>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</si>
  <si>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</si>
  <si>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</si>
  <si>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</si>
  <si>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</si>
  <si>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</si>
  <si>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</si>
  <si>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</si>
  <si>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</si>
  <si>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</si>
  <si>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</si>
  <si>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</si>
  <si>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</si>
  <si>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</si>
  <si>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</si>
  <si>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</si>
  <si>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</si>
  <si>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</si>
  <si>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</si>
  <si>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</si>
  <si>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</si>
  <si>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</si>
  <si>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</si>
  <si>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</si>
  <si>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</si>
  <si>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</si>
  <si>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</si>
  <si>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</si>
  <si>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</si>
  <si>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</si>
  <si>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</si>
  <si>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</si>
  <si>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</si>
  <si>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</si>
  <si>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</si>
  <si>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</si>
  <si>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</si>
  <si>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</si>
  <si>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</si>
  <si>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</si>
  <si>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</si>
  <si>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</si>
  <si>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</si>
  <si>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</si>
  <si>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</si>
  <si>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</si>
  <si>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</si>
  <si>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</si>
  <si>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</si>
  <si>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</si>
  <si>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</si>
  <si>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</si>
  <si>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</si>
  <si>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</si>
  <si>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</si>
  <si>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</si>
  <si>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</si>
  <si>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</si>
  <si>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</si>
  <si>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</si>
  <si>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</si>
  <si>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</si>
  <si>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</si>
  <si>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</si>
  <si>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</si>
  <si>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</si>
  <si>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</si>
  <si>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</si>
  <si>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</si>
  <si>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</si>
  <si>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</si>
  <si>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</si>
  <si>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</si>
  <si>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</si>
  <si>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</si>
  <si>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</si>
  <si>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</si>
  <si>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</si>
  <si>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</si>
  <si>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</si>
  <si>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</si>
  <si>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</si>
  <si>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</si>
  <si>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</si>
  <si>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</si>
  <si>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</si>
  <si>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</si>
  <si>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</si>
  <si>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</si>
  <si>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</si>
  <si>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</si>
  <si>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</si>
  <si>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</si>
  <si>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</si>
  <si>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</si>
  <si>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</si>
  <si>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</si>
  <si>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</si>
  <si>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</si>
  <si>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</si>
  <si>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</si>
  <si>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</si>
  <si>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</si>
  <si>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</si>
  <si>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</si>
  <si>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</si>
  <si>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</si>
  <si>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</si>
  <si>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</si>
  <si>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</si>
  <si>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</si>
  <si>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</si>
  <si>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</si>
  <si>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</si>
  <si>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</si>
  <si>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</si>
  <si>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</si>
  <si>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</si>
  <si>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</si>
  <si>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</si>
  <si>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</si>
  <si>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</si>
  <si>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</si>
  <si>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</si>
  <si>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</si>
  <si>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</si>
  <si>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</si>
  <si>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</si>
  <si>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</si>
  <si>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</si>
  <si>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</si>
  <si>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</si>
  <si>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</si>
  <si>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</si>
  <si>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</si>
  <si>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</si>
  <si>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</si>
  <si>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</si>
  <si>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</si>
  <si>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</si>
  <si>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</si>
  <si>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</si>
  <si>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</si>
  <si>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</si>
  <si>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</si>
  <si>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</si>
  <si>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</si>
  <si>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</si>
  <si>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</si>
  <si>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</si>
  <si>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</si>
  <si>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</si>
  <si>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</si>
  <si>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</si>
  <si>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</si>
  <si>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</si>
  <si>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</si>
  <si>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</si>
  <si>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</si>
  <si>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</si>
  <si>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</si>
  <si>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</si>
  <si>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</si>
  <si>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</si>
  <si>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</si>
  <si>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</si>
  <si>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</si>
  <si>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</si>
  <si>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</si>
  <si>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</si>
  <si>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</si>
  <si>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</si>
  <si>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</si>
  <si>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</si>
  <si>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</si>
  <si>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</si>
  <si>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</si>
  <si>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</si>
  <si>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</si>
  <si>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</si>
  <si>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</si>
  <si>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</si>
  <si>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</si>
  <si>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</si>
  <si>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</si>
  <si>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</si>
  <si>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</si>
  <si>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</si>
  <si>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</si>
  <si>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</si>
  <si>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</si>
  <si>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</si>
  <si>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</si>
  <si>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</si>
  <si>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</si>
  <si>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</si>
  <si>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</si>
  <si>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</si>
  <si>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</si>
  <si>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</si>
  <si>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</si>
  <si>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</si>
  <si>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</si>
  <si>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</si>
  <si>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</si>
  <si>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</si>
  <si>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</si>
  <si>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</si>
  <si>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</si>
  <si>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</si>
  <si>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</si>
  <si>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</si>
  <si>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</si>
  <si>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</si>
  <si>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</si>
  <si>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</si>
  <si>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</si>
  <si>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</si>
  <si>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</si>
  <si>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</si>
  <si>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</si>
  <si>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</si>
  <si>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</si>
  <si>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</si>
  <si>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</si>
  <si>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</si>
  <si>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</si>
  <si>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</si>
  <si>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</si>
  <si>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</si>
  <si>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</si>
  <si>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</si>
  <si>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</si>
  <si>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</si>
  <si>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</si>
  <si>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</si>
  <si>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</si>
  <si>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</si>
  <si>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</si>
  <si>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</si>
  <si>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</si>
  <si>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</si>
  <si>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</si>
  <si>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</si>
  <si>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</si>
  <si>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</si>
  <si>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</si>
  <si>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</si>
  <si>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</si>
  <si>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</si>
  <si>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</si>
  <si>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</si>
  <si>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</si>
  <si>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</si>
  <si>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</si>
  <si>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</si>
  <si>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</si>
  <si>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</si>
  <si>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</si>
  <si>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</si>
  <si>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</si>
  <si>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</si>
  <si>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</si>
  <si>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</si>
  <si>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</si>
  <si>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</si>
  <si>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</si>
  <si>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</si>
  <si>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</si>
  <si>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</si>
  <si>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</si>
  <si>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</si>
  <si>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</si>
  <si>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</si>
  <si>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</si>
  <si>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</si>
  <si>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</si>
  <si>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</si>
  <si>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</si>
  <si>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</si>
  <si>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</si>
  <si>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</si>
  <si>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</si>
  <si>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</si>
  <si>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</si>
  <si>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</si>
  <si>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</si>
  <si>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</si>
  <si>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</si>
  <si>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</si>
  <si>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</si>
  <si>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</si>
  <si>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</si>
  <si>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</si>
  <si>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</si>
  <si>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</si>
  <si>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</si>
  <si>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</si>
  <si>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</si>
  <si>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</si>
  <si>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</si>
  <si>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</si>
  <si>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</si>
  <si>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</si>
  <si>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</si>
  <si>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</si>
  <si>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</si>
  <si>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</si>
  <si>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</si>
  <si>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</si>
  <si>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</si>
  <si>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</si>
  <si>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</si>
  <si>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</si>
  <si>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</si>
  <si>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</si>
  <si>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</si>
  <si>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</si>
  <si>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</si>
  <si>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</si>
  <si>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</si>
  <si>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</si>
  <si>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</si>
  <si>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</si>
  <si>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</si>
  <si>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</si>
  <si>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</si>
  <si>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</si>
  <si>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</si>
  <si>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</si>
  <si>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</si>
  <si>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</si>
  <si>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</si>
  <si>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</si>
  <si>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</si>
  <si>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</si>
  <si>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</si>
  <si>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</si>
  <si>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</si>
  <si>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</si>
  <si>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</si>
  <si>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</si>
  <si>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</si>
  <si>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</si>
  <si>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</si>
  <si>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</si>
  <si>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</si>
  <si>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</si>
  <si>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</si>
  <si>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</si>
  <si>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</si>
  <si>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</si>
  <si>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</si>
  <si>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</si>
  <si>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</si>
  <si>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</si>
  <si>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</si>
  <si>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</si>
  <si>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</si>
  <si>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</si>
  <si>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</si>
  <si>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</si>
  <si>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</si>
  <si>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</si>
  <si>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</si>
  <si>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</si>
  <si>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</si>
  <si>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</si>
  <si>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</si>
  <si>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</si>
  <si>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</si>
  <si>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</si>
  <si>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</si>
  <si>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</si>
  <si>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</si>
  <si>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</si>
  <si>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</si>
  <si>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</si>
  <si>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</si>
  <si>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</si>
  <si>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</si>
  <si>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</si>
  <si>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</si>
  <si>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</si>
  <si>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</si>
  <si>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</si>
  <si>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</si>
  <si>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</si>
  <si>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</si>
  <si>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</si>
  <si>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</si>
  <si>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</si>
  <si>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</si>
  <si>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</si>
  <si>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</si>
  <si>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</si>
  <si>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</si>
  <si>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</si>
  <si>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</si>
  <si>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</si>
  <si>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</si>
  <si>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</si>
  <si>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</si>
  <si>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</si>
  <si>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</si>
  <si>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</si>
  <si>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</si>
  <si>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</si>
  <si>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</si>
  <si>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</si>
  <si>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</si>
  <si>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</si>
  <si>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</si>
  <si>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</si>
  <si>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</si>
  <si>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</si>
  <si>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</si>
  <si>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</si>
  <si>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</si>
  <si>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</si>
  <si>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</si>
  <si>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</si>
  <si>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</si>
  <si>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</si>
  <si>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</si>
  <si>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</si>
  <si>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</si>
  <si>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</si>
  <si>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</si>
  <si>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</si>
  <si>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</si>
  <si>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</si>
  <si>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</si>
  <si>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</si>
  <si>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</si>
  <si>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</si>
  <si>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</si>
  <si>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</si>
  <si>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</si>
  <si>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</si>
  <si>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</si>
  <si>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</si>
  <si>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</si>
  <si>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</si>
  <si>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</si>
  <si>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</si>
  <si>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</si>
  <si>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</si>
  <si>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</si>
  <si>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</si>
  <si>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</si>
  <si>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</si>
  <si>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</si>
  <si>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</si>
  <si>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</si>
  <si>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</si>
  <si>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</si>
  <si>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</si>
  <si>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</si>
  <si>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</si>
  <si>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</si>
  <si>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</si>
  <si>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</si>
  <si>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</si>
  <si>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</si>
  <si>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</si>
  <si>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</si>
  <si>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</si>
  <si>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</si>
  <si>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</si>
  <si>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</si>
  <si>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</si>
  <si>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</si>
  <si>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</si>
  <si>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</si>
  <si>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</si>
  <si>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</si>
  <si>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</si>
  <si>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</si>
  <si>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</si>
  <si>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</si>
  <si>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</si>
  <si>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</si>
  <si>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</si>
  <si>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</si>
  <si>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</si>
  <si>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</si>
  <si>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</si>
  <si>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</si>
  <si>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</si>
  <si>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</si>
  <si>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</si>
  <si>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</si>
  <si>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</si>
  <si>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</si>
  <si>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</si>
  <si>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</si>
  <si>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</si>
  <si>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</si>
  <si>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</si>
  <si>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</si>
  <si>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</si>
  <si>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</si>
  <si>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</si>
  <si>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</si>
  <si>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</si>
  <si>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</si>
  <si>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</si>
  <si>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</si>
  <si>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</si>
  <si>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</si>
  <si>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</si>
  <si>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</si>
  <si>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</si>
  <si>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</si>
  <si>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</si>
  <si>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</si>
  <si>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</si>
  <si>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</si>
  <si>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</si>
  <si>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</si>
  <si>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</si>
  <si>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</si>
  <si>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</si>
  <si>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</si>
  <si>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</si>
  <si>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</si>
  <si>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</si>
  <si>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</si>
  <si>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</si>
  <si>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</si>
  <si>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</si>
  <si>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</si>
  <si>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</si>
  <si>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</si>
  <si>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</si>
  <si>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</si>
  <si>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</si>
  <si>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</si>
  <si>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</si>
  <si>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</si>
  <si>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</si>
  <si>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</si>
  <si>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</si>
  <si>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</si>
  <si>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</si>
  <si>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</si>
  <si>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</si>
  <si>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</si>
  <si>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</si>
  <si>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</si>
  <si>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</si>
  <si>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</si>
  <si>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</si>
  <si>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</si>
  <si>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</si>
  <si>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</si>
  <si>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</si>
  <si>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</si>
  <si>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</si>
  <si>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</si>
  <si>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</si>
  <si>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</si>
  <si>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</si>
  <si>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</si>
  <si>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</si>
  <si>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</si>
  <si>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</si>
  <si>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</si>
  <si>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</si>
  <si>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</si>
  <si>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</si>
  <si>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</si>
  <si>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</si>
  <si>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</si>
  <si>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</si>
  <si>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</si>
  <si>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</si>
  <si>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</si>
  <si>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</si>
  <si>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</si>
  <si>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</si>
  <si>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</si>
  <si>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</si>
  <si>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</si>
  <si>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</si>
  <si>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</si>
  <si>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</si>
  <si>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</si>
  <si>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</si>
  <si>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</si>
  <si>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</si>
  <si>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</si>
  <si>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</si>
  <si>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</si>
  <si>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</si>
  <si>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</si>
  <si>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</si>
  <si>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</si>
  <si>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</si>
  <si>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</si>
  <si>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</si>
  <si>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</si>
  <si>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</si>
  <si>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</si>
  <si>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</si>
  <si>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</si>
  <si>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</si>
  <si>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</si>
  <si>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</si>
  <si>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</si>
  <si>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</si>
  <si>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</si>
  <si>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</si>
  <si>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</si>
  <si>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</si>
  <si>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</si>
  <si>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</si>
  <si>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</si>
  <si>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</si>
  <si>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</si>
  <si>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</si>
  <si>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</si>
  <si>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</si>
  <si>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</si>
  <si>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</si>
  <si>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</si>
  <si>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</si>
  <si>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</si>
  <si>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</si>
  <si>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</si>
  <si>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</si>
  <si>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</si>
  <si>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</si>
  <si>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</si>
  <si>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</si>
  <si>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</si>
  <si>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</si>
  <si>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</si>
  <si>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</si>
  <si>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</si>
  <si>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</si>
  <si>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</si>
  <si>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</si>
  <si>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</si>
  <si>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</si>
  <si>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</si>
  <si>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</si>
  <si>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</si>
  <si>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</si>
  <si>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</si>
  <si>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</si>
  <si>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</si>
  <si>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</si>
  <si>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</si>
  <si>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</si>
  <si>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</si>
  <si>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</si>
  <si>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</si>
  <si>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</si>
  <si>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</si>
  <si>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</si>
  <si>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</si>
  <si>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</si>
  <si>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</si>
  <si>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</si>
  <si>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</si>
  <si>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</si>
  <si>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</si>
  <si>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</si>
  <si>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</si>
  <si>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</si>
  <si>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</si>
  <si>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</si>
  <si>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</si>
  <si>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</si>
  <si>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</si>
  <si>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</si>
  <si>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</si>
  <si>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</si>
  <si>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</si>
  <si>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</si>
  <si>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</si>
  <si>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</si>
  <si>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</si>
  <si>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</si>
  <si>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</si>
  <si>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</si>
  <si>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</si>
  <si>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</si>
  <si>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</si>
  <si>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</si>
  <si>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</si>
  <si>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</si>
  <si>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</si>
  <si>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</si>
  <si>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</si>
  <si>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</si>
  <si>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</si>
  <si>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</si>
  <si>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</si>
  <si>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</si>
  <si>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</si>
  <si>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</si>
  <si>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</si>
  <si>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</si>
  <si>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</si>
  <si>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</si>
  <si>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</si>
  <si>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</si>
  <si>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</si>
  <si>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</si>
  <si>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</si>
  <si>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</si>
  <si>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</si>
  <si>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</si>
  <si>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</si>
  <si>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</si>
  <si>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</si>
  <si>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</si>
  <si>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</si>
  <si>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</si>
  <si>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</si>
  <si>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</si>
  <si>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</si>
  <si>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</si>
  <si>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</si>
  <si>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</si>
  <si>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</si>
  <si>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</si>
  <si>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</si>
  <si>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</si>
  <si>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</si>
  <si>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</si>
  <si>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</si>
  <si>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</si>
  <si>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</si>
  <si>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</si>
  <si>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</si>
  <si>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</si>
  <si>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</si>
  <si>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</si>
  <si>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</si>
  <si>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</si>
  <si>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</si>
  <si>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</si>
  <si>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</si>
  <si>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</si>
  <si>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</si>
  <si>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</si>
  <si>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</si>
  <si>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</si>
  <si>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</si>
  <si>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</si>
  <si>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</si>
  <si>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</si>
  <si>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</si>
  <si>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</si>
  <si>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</si>
  <si>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</si>
  <si>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</si>
  <si>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</si>
  <si>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</si>
  <si>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</si>
  <si>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</si>
  <si>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</si>
  <si>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</si>
  <si>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</si>
  <si>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</si>
  <si>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</si>
  <si>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</si>
  <si>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</si>
  <si>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</si>
  <si>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</si>
  <si>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</si>
  <si>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</si>
  <si>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</si>
  <si>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</si>
  <si>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</si>
  <si>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</si>
  <si>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</si>
  <si>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</si>
  <si>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</si>
  <si>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</si>
  <si>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</si>
  <si>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</si>
  <si>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</si>
  <si>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</si>
  <si>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</si>
  <si>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</si>
  <si>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</si>
  <si>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</si>
  <si>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</si>
  <si>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</si>
  <si>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</si>
  <si>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</si>
  <si>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</si>
  <si>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</si>
  <si>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</si>
  <si>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</si>
  <si>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</si>
  <si>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</si>
  <si>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</si>
  <si>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</si>
  <si>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</si>
  <si>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</si>
  <si>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</si>
  <si>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</si>
  <si>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</si>
  <si>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</si>
  <si>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</si>
  <si>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</si>
  <si>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</si>
  <si>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</si>
  <si>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</si>
  <si>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</si>
  <si>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</si>
  <si>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</si>
  <si>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</si>
  <si>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</si>
  <si>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</si>
  <si>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</si>
  <si>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</si>
  <si>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</si>
  <si>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</si>
  <si>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</si>
  <si>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</si>
  <si>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</si>
  <si>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</si>
  <si>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</si>
  <si>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</si>
  <si>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</si>
  <si>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</si>
  <si>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</si>
  <si>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</si>
  <si>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</si>
  <si>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</si>
  <si>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</si>
  <si>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</si>
  <si>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</si>
  <si>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</si>
  <si>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</si>
  <si>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</si>
  <si>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</si>
  <si>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</si>
  <si>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</si>
  <si>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</si>
  <si>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</si>
  <si>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</si>
  <si>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</si>
  <si>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</si>
  <si>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</si>
  <si>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</si>
  <si>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</si>
  <si>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</si>
  <si>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</si>
  <si>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</si>
  <si>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</si>
  <si>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</si>
  <si>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</si>
  <si>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</si>
  <si>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</si>
  <si>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</si>
  <si>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</si>
  <si>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</si>
  <si>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</si>
  <si>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</si>
  <si>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</si>
  <si>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</si>
  <si>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</si>
  <si>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</si>
  <si>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</si>
  <si>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</si>
  <si>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</si>
  <si>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</si>
  <si>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</si>
  <si>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</si>
  <si>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</si>
  <si>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</si>
  <si>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</si>
  <si>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</si>
  <si>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</si>
  <si>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</si>
  <si>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</si>
  <si>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</si>
  <si>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</si>
  <si>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</si>
  <si>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</si>
  <si>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</si>
  <si>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</si>
  <si>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</si>
  <si>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</si>
  <si>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</si>
  <si>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</si>
  <si>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</si>
  <si>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</si>
  <si>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</si>
  <si>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</si>
  <si>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</si>
  <si>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</si>
  <si>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</si>
  <si>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</si>
  <si>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</si>
  <si>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</si>
  <si>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</si>
  <si>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</si>
  <si>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</si>
  <si>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</si>
  <si>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</si>
  <si>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</si>
  <si>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</si>
  <si>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</si>
  <si>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</si>
  <si>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</si>
  <si>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</si>
  <si>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</si>
  <si>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</si>
  <si>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</si>
  <si>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</si>
  <si>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</si>
  <si>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</si>
  <si>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</si>
  <si>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</si>
  <si>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</si>
  <si>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</si>
  <si>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</si>
  <si>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</si>
  <si>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</si>
  <si>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</si>
  <si>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</si>
  <si>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</si>
  <si>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</si>
  <si>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</si>
  <si>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</si>
  <si>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</si>
  <si>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</si>
  <si>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</si>
  <si>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</si>
  <si>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</si>
  <si>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</si>
  <si>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</si>
  <si>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</si>
  <si>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</si>
  <si>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</si>
  <si>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</si>
  <si>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</si>
  <si>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</si>
  <si>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</si>
  <si>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</si>
  <si>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</si>
  <si>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</si>
  <si>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</si>
  <si>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</si>
  <si>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</si>
  <si>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</si>
  <si>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</si>
  <si>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</si>
  <si>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</si>
  <si>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</si>
  <si>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</si>
  <si>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</si>
  <si>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</si>
  <si>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</si>
  <si>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</si>
  <si>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</si>
  <si>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</si>
  <si>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</si>
  <si>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</si>
  <si>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</si>
  <si>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</si>
  <si>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</si>
  <si>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</si>
  <si>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</si>
  <si>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</si>
  <si>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</si>
  <si>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</si>
  <si>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</si>
  <si>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</si>
  <si>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</si>
  <si>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</si>
  <si>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</si>
  <si>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</si>
  <si>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</si>
  <si>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</si>
  <si>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</si>
  <si>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</si>
  <si>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</si>
  <si>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</si>
  <si>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</si>
  <si>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</si>
  <si>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</si>
  <si>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</si>
  <si>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</si>
  <si>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</si>
  <si>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</si>
  <si>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</si>
  <si>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</si>
  <si>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</si>
  <si>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</si>
  <si>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</si>
  <si>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</si>
  <si>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</si>
  <si>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</si>
  <si>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</si>
  <si>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</si>
  <si>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</si>
  <si>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</si>
  <si>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</si>
  <si>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</si>
  <si>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</si>
  <si>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</si>
  <si>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</si>
  <si>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</si>
  <si>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</si>
  <si>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</si>
  <si>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</si>
  <si>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</si>
  <si>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</si>
  <si>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</si>
  <si>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</si>
  <si>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</si>
  <si>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</si>
  <si>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</si>
  <si>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</si>
  <si>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</si>
  <si>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</si>
  <si>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</si>
  <si>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</si>
  <si>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</si>
  <si>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</si>
  <si>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</si>
  <si>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</si>
  <si>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</si>
  <si>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</si>
  <si>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</si>
  <si>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</si>
  <si>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</si>
  <si>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</si>
  <si>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</si>
  <si>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</si>
  <si>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</si>
  <si>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</si>
  <si>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</si>
  <si>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</si>
  <si>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</si>
  <si>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</si>
  <si>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</si>
  <si>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</si>
  <si>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</si>
  <si>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</si>
  <si>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</si>
  <si>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</si>
  <si>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</si>
  <si>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</si>
  <si>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</si>
  <si>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</si>
  <si>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</si>
  <si>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</si>
  <si>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</si>
  <si>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</si>
  <si>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</si>
  <si>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</si>
  <si>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</si>
  <si>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</si>
  <si>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</si>
  <si>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</si>
  <si>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</si>
  <si>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</si>
  <si>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</si>
  <si>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</si>
  <si>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</si>
  <si>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</si>
  <si>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</si>
  <si>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</si>
  <si>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</si>
  <si>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</si>
  <si>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</si>
  <si>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</si>
  <si>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</si>
  <si>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</si>
  <si>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</si>
  <si>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</si>
  <si>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</si>
  <si>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</si>
  <si>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</si>
  <si>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</si>
  <si>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</si>
  <si>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</si>
  <si>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</si>
  <si>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</si>
  <si>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</si>
  <si>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</si>
  <si>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</si>
  <si>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</si>
  <si>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</si>
  <si>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</si>
  <si>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</si>
  <si>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</si>
  <si>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</si>
  <si>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</si>
  <si>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</si>
  <si>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</si>
  <si>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</si>
  <si>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</si>
  <si>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</si>
  <si>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</si>
  <si>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</si>
  <si>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</si>
  <si>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</si>
  <si>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</si>
  <si>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</si>
  <si>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</si>
  <si>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</si>
  <si>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</si>
  <si>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</si>
  <si>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</si>
  <si>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</si>
  <si>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</si>
  <si>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</si>
  <si>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</si>
  <si>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</si>
  <si>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</si>
  <si>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</si>
  <si>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</si>
  <si>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</si>
  <si>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</si>
  <si>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</si>
  <si>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</si>
  <si>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</si>
  <si>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</si>
  <si>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</si>
  <si>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</si>
  <si>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</si>
  <si>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</si>
  <si>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</si>
  <si>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</si>
  <si>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</si>
  <si>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</si>
  <si>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</si>
  <si>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</si>
  <si>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</si>
  <si>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</si>
  <si>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</si>
  <si>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</si>
  <si>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</si>
  <si>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</si>
  <si>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</si>
  <si>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</si>
  <si>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</si>
  <si>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</si>
  <si>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</si>
  <si>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</si>
  <si>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</si>
  <si>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</si>
  <si>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</si>
  <si>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</si>
  <si>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</si>
  <si>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</si>
  <si>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</si>
  <si>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</si>
  <si>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</si>
  <si>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</si>
  <si>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</si>
  <si>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</si>
  <si>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</si>
  <si>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</si>
  <si>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</si>
  <si>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</si>
  <si>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</si>
  <si>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</si>
  <si>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</si>
  <si>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</si>
  <si>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</si>
  <si>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</si>
  <si>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</si>
  <si>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</si>
  <si>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</si>
  <si>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</si>
  <si>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</si>
  <si>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</si>
  <si>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</si>
  <si>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</si>
  <si>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</si>
  <si>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</si>
  <si>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</si>
  <si>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</si>
  <si>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</si>
  <si>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</si>
  <si>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</si>
  <si>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</si>
  <si>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</si>
  <si>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</si>
  <si>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</si>
  <si>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</si>
  <si>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</si>
  <si>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</si>
  <si>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</si>
  <si>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</si>
  <si>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</si>
  <si>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</si>
  <si>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</si>
  <si>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</si>
  <si>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</si>
  <si>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</si>
  <si>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</si>
  <si>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</si>
  <si>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</si>
  <si>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</si>
  <si>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</si>
  <si>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</si>
  <si>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</si>
  <si>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</si>
  <si>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</si>
  <si>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</si>
  <si>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</si>
  <si>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</si>
  <si>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</si>
  <si>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</si>
  <si>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</si>
  <si>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</si>
  <si>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</si>
  <si>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</si>
  <si>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</si>
  <si>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</si>
  <si>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</si>
  <si>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</si>
  <si>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</si>
  <si>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</si>
  <si>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</si>
  <si>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</si>
  <si>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</si>
  <si>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</si>
  <si>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</si>
  <si>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</si>
  <si>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</si>
  <si>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</si>
  <si>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</si>
  <si>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</si>
  <si>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</si>
  <si>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</si>
  <si>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</si>
  <si>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</si>
  <si>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</si>
  <si>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</si>
  <si>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</si>
  <si>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</si>
  <si>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</si>
  <si>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</si>
  <si>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</si>
  <si>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</si>
  <si>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</si>
  <si>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</si>
  <si>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</si>
  <si>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</si>
  <si>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</si>
  <si>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</si>
  <si>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</si>
  <si>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</si>
  <si>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</si>
  <si>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</si>
  <si>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</si>
  <si>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</si>
  <si>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</si>
  <si>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</si>
  <si>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</si>
  <si>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</si>
  <si>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</si>
  <si>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</si>
  <si>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</si>
  <si>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</si>
  <si>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</si>
  <si>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</si>
  <si>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</si>
  <si>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</si>
  <si>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</si>
  <si>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</si>
  <si>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</si>
  <si>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</si>
  <si>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</si>
  <si>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</si>
  <si>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</si>
  <si>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</si>
  <si>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</si>
  <si>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</si>
  <si>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</si>
  <si>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</si>
  <si>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</si>
  <si>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</si>
  <si>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</si>
  <si>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</si>
  <si>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</si>
  <si>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</si>
  <si>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</si>
  <si>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</si>
  <si>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</si>
  <si>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</si>
  <si>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</si>
  <si>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</si>
  <si>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</si>
  <si>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</si>
  <si>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</si>
  <si>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</si>
  <si>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</si>
  <si>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</si>
  <si>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</si>
  <si>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</si>
  <si>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</si>
  <si>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</si>
  <si>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</si>
  <si>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</si>
  <si>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</si>
  <si>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</si>
  <si>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</si>
  <si>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</si>
  <si>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</si>
  <si>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</si>
  <si>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</si>
  <si>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</si>
  <si>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</si>
  <si>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</si>
  <si>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</si>
  <si>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</si>
  <si>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</si>
  <si>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</si>
  <si>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</si>
  <si>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</si>
  <si>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</si>
  <si>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</si>
  <si>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</si>
  <si>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</si>
  <si>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</si>
  <si>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</si>
  <si>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</si>
  <si>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</si>
  <si>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</si>
  <si>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</si>
  <si>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</si>
  <si>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</si>
  <si>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</si>
  <si>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</si>
  <si>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</si>
  <si>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</si>
  <si>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</si>
  <si>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</si>
  <si>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</si>
  <si>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</si>
  <si>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</si>
  <si>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</si>
  <si>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</si>
  <si>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</si>
  <si>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</si>
  <si>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</si>
  <si>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</si>
  <si>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</si>
  <si>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</si>
  <si>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</si>
  <si>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</si>
  <si>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</si>
  <si>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</si>
  <si>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</si>
  <si>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</si>
  <si>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</si>
  <si>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</si>
  <si>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</si>
  <si>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</si>
  <si>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</si>
  <si>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</si>
  <si>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</si>
  <si>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</si>
  <si>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</si>
  <si>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</si>
  <si>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</si>
  <si>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</si>
  <si>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</si>
  <si>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</si>
  <si>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</si>
  <si>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</si>
  <si>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</si>
  <si>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</si>
  <si>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</si>
  <si>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</si>
  <si>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</si>
  <si>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</si>
  <si>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</si>
  <si>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</si>
  <si>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</si>
  <si>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</si>
  <si>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</si>
  <si>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</si>
  <si>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</si>
  <si>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</si>
  <si>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</si>
  <si>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</si>
  <si>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</si>
  <si>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</si>
  <si>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</si>
  <si>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</si>
  <si>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</si>
  <si>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</si>
  <si>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</si>
  <si>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</si>
  <si>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</si>
  <si>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</si>
  <si>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</si>
  <si>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</si>
  <si>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</si>
  <si>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</si>
  <si>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</si>
  <si>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</si>
  <si>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</si>
  <si>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</si>
  <si>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</si>
  <si>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</si>
  <si>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</si>
  <si>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</si>
  <si>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</si>
  <si>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</si>
  <si>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</si>
  <si>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</si>
  <si>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</si>
  <si>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</si>
  <si>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</si>
  <si>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</si>
  <si>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</si>
  <si>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</si>
  <si>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</si>
  <si>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</si>
  <si>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</si>
  <si>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</si>
  <si>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</si>
  <si>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</si>
  <si>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</si>
  <si>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</si>
  <si>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</si>
  <si>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</si>
  <si>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</si>
  <si>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</si>
  <si>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</si>
  <si>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</si>
  <si>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</si>
  <si>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</si>
  <si>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</si>
  <si>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</si>
  <si>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</si>
  <si>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</si>
  <si>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</si>
  <si>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</si>
  <si>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</si>
  <si>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</si>
  <si>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</si>
  <si>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</si>
  <si>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</si>
  <si>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</si>
  <si>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</si>
  <si>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</si>
  <si>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</si>
  <si>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</si>
  <si>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</si>
  <si>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</si>
  <si>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</si>
  <si>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</si>
  <si>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</si>
  <si>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</si>
  <si>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</si>
  <si>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</si>
  <si>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</si>
  <si>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</si>
  <si>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</si>
  <si>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</si>
  <si>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</si>
  <si>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</si>
  <si>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</si>
  <si>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</si>
  <si>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</si>
  <si>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</si>
  <si>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</si>
  <si>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</si>
  <si>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</si>
  <si>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</si>
  <si>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</si>
  <si>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</si>
  <si>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</si>
  <si>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</si>
  <si>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</si>
  <si>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</si>
  <si>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</si>
  <si>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</si>
  <si>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</si>
  <si>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</si>
  <si>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</si>
  <si>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</si>
  <si>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</si>
  <si>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</si>
  <si>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</si>
  <si>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</si>
  <si>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</si>
  <si>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</si>
  <si>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</si>
  <si>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</si>
  <si>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</si>
  <si>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</si>
  <si>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</si>
  <si>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</si>
  <si>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</si>
  <si>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</si>
  <si>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</si>
  <si>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</si>
  <si>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</si>
  <si>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</si>
  <si>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</si>
  <si>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</si>
  <si>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</si>
  <si>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</si>
  <si>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</si>
  <si>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</si>
  <si>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</si>
  <si>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</si>
  <si>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</si>
  <si>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</si>
  <si>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</si>
  <si>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</si>
  <si>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</si>
  <si>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</si>
  <si>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</si>
  <si>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</si>
  <si>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</si>
  <si>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</si>
  <si>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</si>
  <si>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</si>
  <si>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</si>
  <si>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</si>
  <si>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</si>
  <si>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</si>
  <si>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</si>
  <si>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</si>
  <si>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</si>
  <si>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</si>
  <si>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</si>
  <si>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</si>
  <si>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</si>
  <si>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</si>
  <si>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</si>
  <si>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</si>
  <si>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</si>
  <si>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</si>
  <si>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</si>
  <si>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</si>
  <si>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</si>
  <si>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</si>
  <si>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</si>
  <si>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</si>
  <si>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</si>
  <si>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</si>
  <si>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</si>
  <si>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</si>
  <si>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</si>
  <si>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</si>
  <si>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</si>
  <si>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</si>
  <si>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</si>
  <si>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</si>
  <si>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</si>
  <si>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</si>
  <si>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</si>
  <si>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</si>
  <si>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</si>
  <si>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</si>
  <si>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</si>
  <si>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</si>
  <si>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</si>
  <si>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</si>
  <si>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</si>
  <si>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</si>
  <si>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</si>
  <si>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</si>
  <si>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</si>
  <si>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</si>
  <si>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</si>
  <si>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</si>
  <si>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</si>
  <si>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</si>
  <si>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</si>
  <si>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</si>
  <si>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</si>
  <si>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</si>
  <si>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</si>
  <si>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</si>
  <si>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</si>
  <si>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</si>
  <si>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</si>
  <si>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</si>
  <si>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</si>
  <si>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</si>
  <si>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</si>
  <si>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</si>
  <si>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</si>
  <si>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</si>
  <si>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</si>
  <si>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</si>
  <si>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</si>
  <si>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</si>
  <si>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</si>
  <si>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</si>
  <si>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</si>
  <si>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</si>
  <si>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</si>
  <si>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</si>
  <si>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</si>
  <si>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</si>
  <si>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</si>
  <si>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</si>
  <si>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</si>
  <si>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</si>
  <si>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</si>
  <si>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</si>
  <si>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</si>
  <si>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</si>
  <si>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</si>
  <si>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</si>
  <si>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</si>
  <si>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</si>
  <si>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</si>
  <si>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</si>
  <si>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</si>
  <si>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</si>
  <si>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</si>
  <si>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</si>
  <si>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</si>
  <si>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</si>
  <si>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</si>
  <si>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</si>
  <si>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</si>
  <si>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</si>
  <si>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</si>
  <si>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</si>
  <si>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</si>
  <si>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</si>
  <si>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</si>
  <si>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</si>
  <si>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</si>
  <si>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</si>
  <si>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</si>
  <si>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</si>
  <si>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</si>
  <si>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</si>
  <si>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</si>
  <si>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</si>
  <si>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</si>
  <si>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</si>
  <si>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</si>
  <si>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</si>
  <si>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</si>
  <si>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</si>
  <si>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</si>
  <si>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</si>
  <si>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</si>
  <si>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</si>
  <si>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</si>
  <si>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</si>
  <si>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</si>
  <si>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</si>
  <si>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</si>
  <si>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</si>
  <si>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</si>
  <si>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</si>
  <si>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</si>
  <si>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</si>
  <si>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</si>
  <si>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</si>
  <si>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</si>
  <si>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</si>
  <si>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</si>
  <si>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</si>
  <si>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</si>
  <si>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</si>
  <si>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</si>
  <si>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</si>
  <si>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</si>
  <si>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</si>
  <si>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</si>
  <si>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</si>
  <si>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</si>
  <si>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</si>
  <si>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</si>
  <si>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</si>
  <si>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</si>
  <si>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</si>
  <si>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</si>
  <si>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</si>
  <si>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</si>
  <si>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</si>
  <si>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</si>
  <si>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</si>
  <si>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</si>
  <si>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</si>
  <si>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</si>
  <si>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</si>
  <si>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</si>
  <si>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</si>
  <si>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</si>
  <si>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</si>
  <si>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</si>
  <si>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</si>
  <si>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</si>
  <si>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</si>
  <si>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</si>
  <si>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</si>
  <si>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</si>
  <si>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</si>
  <si>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</si>
  <si>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</si>
  <si>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</si>
  <si>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</si>
  <si>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</si>
  <si>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</si>
  <si>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</si>
  <si>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</si>
  <si>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</si>
  <si>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</si>
  <si>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</si>
  <si>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</si>
  <si>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</si>
  <si>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</si>
  <si>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</si>
  <si>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</si>
  <si>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</si>
  <si>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</si>
  <si>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</si>
  <si>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</si>
  <si>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</si>
  <si>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</si>
  <si>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</si>
  <si>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</si>
  <si>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</si>
  <si>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</si>
  <si>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</si>
  <si>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</si>
  <si>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</si>
  <si>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</si>
  <si>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</si>
  <si>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</si>
  <si>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</si>
  <si>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</si>
  <si>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</si>
  <si>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</si>
  <si>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</si>
  <si>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</si>
  <si>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</si>
  <si>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</si>
  <si>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</si>
  <si>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</si>
  <si>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</si>
  <si>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</si>
  <si>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</si>
  <si>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</si>
  <si>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</si>
  <si>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</si>
  <si>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</si>
  <si>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</si>
  <si>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</si>
  <si>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</si>
  <si>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</si>
  <si>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</si>
  <si>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</si>
  <si>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</si>
  <si>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</si>
  <si>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</si>
  <si>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</si>
  <si>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</si>
  <si>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</si>
  <si>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</si>
  <si>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</si>
  <si>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</si>
  <si>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</si>
  <si>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</si>
  <si>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</si>
  <si>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</si>
  <si>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</si>
  <si>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</si>
  <si>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</si>
  <si>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</si>
  <si>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</si>
  <si>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</si>
  <si>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</si>
  <si>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</si>
  <si>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</si>
  <si>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</si>
  <si>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</si>
  <si>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</si>
  <si>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</si>
  <si>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</si>
  <si>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</si>
  <si>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</si>
  <si>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</si>
  <si>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</si>
  <si>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</si>
  <si>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</si>
  <si>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</si>
  <si>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</si>
  <si>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</si>
  <si>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</si>
  <si>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</si>
  <si>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</si>
  <si>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</si>
  <si>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</si>
  <si>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</si>
  <si>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</si>
  <si>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</si>
  <si>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</si>
  <si>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</si>
  <si>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</si>
  <si>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</si>
  <si>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</si>
  <si>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</si>
  <si>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</si>
  <si>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</si>
  <si>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</si>
  <si>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</si>
  <si>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</si>
  <si>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</si>
  <si>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</si>
  <si>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</si>
  <si>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</si>
  <si>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</si>
  <si>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</si>
  <si>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</si>
  <si>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</si>
  <si>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</si>
  <si>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</si>
  <si>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</si>
  <si>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</si>
  <si>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</si>
  <si>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</si>
  <si>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</si>
  <si>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</si>
  <si>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</si>
  <si>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</si>
  <si>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</si>
  <si>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</si>
  <si>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</si>
  <si>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</si>
  <si>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</si>
  <si>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</si>
  <si>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</si>
  <si>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</si>
  <si>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</si>
  <si>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</si>
  <si>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</si>
  <si>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</si>
  <si>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</si>
  <si>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</si>
  <si>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</si>
  <si>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</si>
  <si>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</si>
  <si>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</si>
  <si>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</si>
  <si>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</si>
  <si>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</si>
  <si>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</si>
  <si>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</si>
  <si>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</si>
  <si>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</si>
  <si>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</si>
  <si>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</si>
  <si>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</si>
  <si>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</si>
  <si>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</si>
  <si>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</si>
  <si>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</si>
  <si>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</si>
  <si>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</si>
  <si>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</si>
  <si>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</si>
  <si>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</si>
  <si>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</si>
  <si>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</si>
  <si>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</si>
  <si>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</si>
  <si>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</si>
  <si>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</si>
  <si>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</si>
  <si>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</si>
  <si>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</si>
  <si>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</si>
  <si>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</si>
  <si>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</si>
  <si>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</si>
  <si>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</si>
  <si>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</si>
  <si>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</si>
  <si>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</si>
  <si>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</si>
  <si>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</si>
  <si>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</si>
  <si>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</si>
  <si>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</si>
  <si>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</si>
  <si>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</si>
  <si>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</si>
  <si>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</si>
  <si>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</si>
  <si>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</si>
  <si>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</si>
  <si>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</si>
  <si>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</si>
  <si>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</si>
  <si>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</si>
  <si>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</si>
  <si>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</si>
  <si>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</si>
  <si>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</si>
  <si>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</si>
  <si>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</si>
  <si>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</si>
  <si>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</si>
  <si>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</si>
  <si>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</si>
  <si>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</si>
  <si>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</si>
  <si>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</si>
  <si>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</si>
  <si>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</si>
  <si>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</si>
  <si>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</si>
  <si>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</si>
  <si>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</si>
  <si>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</si>
  <si>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</si>
  <si>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</si>
  <si>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</si>
  <si>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</si>
  <si>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</si>
  <si>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</si>
  <si>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</si>
  <si>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</si>
  <si>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</si>
  <si>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</si>
  <si>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</si>
  <si>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</si>
  <si>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</si>
  <si>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</si>
  <si>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</si>
  <si>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</si>
  <si>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</si>
  <si>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</si>
  <si>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</si>
  <si>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</si>
  <si>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</si>
  <si>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</si>
  <si>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</si>
  <si>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</si>
  <si>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</si>
  <si>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</si>
  <si>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</si>
  <si>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</si>
  <si>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</si>
  <si>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</si>
  <si>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</si>
  <si>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</si>
  <si>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</si>
  <si>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</si>
  <si>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</si>
  <si>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</si>
  <si>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</si>
  <si>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</si>
  <si>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</si>
  <si>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</si>
  <si>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</si>
  <si>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</si>
  <si>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</si>
  <si>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</si>
  <si>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</si>
  <si>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</si>
  <si>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</si>
  <si>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</si>
  <si>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</si>
  <si>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</si>
  <si>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</si>
  <si>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</si>
  <si>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</si>
  <si>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</si>
  <si>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</si>
  <si>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</si>
  <si>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</si>
  <si>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</si>
  <si>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</si>
  <si>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</si>
  <si>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</si>
  <si>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</si>
  <si>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</si>
  <si>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</si>
  <si>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</si>
  <si>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</si>
  <si>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</si>
  <si>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</si>
  <si>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</si>
  <si>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</si>
  <si>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</si>
  <si>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</si>
  <si>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</si>
  <si>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</si>
  <si>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</si>
  <si>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</si>
  <si>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</si>
  <si>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</si>
  <si>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</si>
  <si>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</si>
  <si>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</si>
  <si>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</si>
  <si>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</si>
  <si>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</si>
  <si>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</si>
  <si>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</si>
  <si>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</si>
  <si>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</si>
  <si>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</si>
  <si>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</si>
  <si>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</si>
  <si>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</si>
  <si>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</si>
  <si>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</si>
  <si>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</si>
  <si>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</si>
  <si>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</si>
  <si>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</si>
  <si>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</si>
  <si>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</si>
  <si>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</si>
  <si>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</si>
  <si>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</si>
  <si>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</si>
  <si>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</si>
  <si>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</si>
  <si>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</si>
  <si>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</si>
  <si>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</si>
  <si>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</si>
  <si>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</si>
  <si>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</si>
  <si>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</si>
  <si>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</si>
  <si>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</si>
  <si>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</si>
  <si>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</si>
  <si>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</si>
  <si>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</si>
  <si>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</si>
  <si>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</si>
  <si>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</si>
  <si>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</si>
  <si>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</si>
  <si>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</si>
  <si>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</si>
  <si>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</si>
  <si>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</si>
  <si>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</si>
  <si>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</si>
  <si>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</si>
  <si>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</si>
  <si>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</si>
  <si>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</si>
  <si>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</si>
  <si>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</si>
  <si>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</si>
  <si>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</si>
  <si>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</si>
  <si>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</si>
  <si>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</si>
  <si>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</si>
  <si>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</si>
  <si>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</si>
  <si>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</si>
  <si>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</si>
  <si>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</si>
  <si>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</si>
  <si>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</si>
  <si>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</si>
  <si>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</si>
  <si>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</si>
  <si>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</si>
  <si>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</si>
  <si>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</si>
  <si>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</si>
  <si>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</si>
  <si>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</si>
  <si>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</si>
  <si>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</si>
  <si>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</si>
  <si>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</si>
  <si>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</si>
  <si>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</si>
  <si>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</si>
  <si>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</si>
  <si>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</si>
  <si>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</si>
  <si>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</si>
  <si>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</si>
  <si>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</si>
  <si>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</si>
  <si>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</si>
  <si>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</si>
  <si>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</si>
  <si>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</si>
  <si>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</si>
  <si>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</si>
  <si>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</si>
  <si>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</si>
  <si>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</si>
  <si>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</si>
  <si>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</si>
  <si>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</si>
  <si>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</si>
  <si>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</si>
  <si>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</si>
  <si>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</si>
  <si>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</si>
  <si>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</si>
  <si>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</si>
  <si>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</si>
  <si>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</si>
  <si>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</si>
  <si>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</si>
  <si>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</si>
  <si>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</si>
  <si>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</si>
  <si>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</si>
  <si>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</si>
  <si>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</si>
  <si>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</si>
  <si>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</si>
  <si>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</si>
  <si>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</si>
  <si>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</si>
  <si>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</si>
  <si>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</si>
  <si>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</si>
  <si>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</si>
  <si>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</si>
  <si>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</si>
  <si>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</si>
  <si>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</si>
  <si>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</si>
  <si>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</si>
  <si>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</si>
  <si>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</si>
  <si>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</si>
  <si>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</si>
  <si>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</si>
  <si>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</si>
  <si>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</si>
  <si>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</si>
  <si>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</si>
  <si>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</si>
  <si>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</si>
  <si>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</si>
  <si>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</si>
  <si>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</si>
  <si>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</si>
  <si>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</si>
  <si>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</si>
  <si>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</si>
  <si>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</si>
  <si>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</si>
  <si>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</si>
  <si>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</si>
  <si>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</si>
  <si>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</si>
  <si>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</si>
  <si>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</si>
  <si>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</si>
  <si>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</si>
  <si>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</si>
  <si>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</si>
  <si>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</si>
  <si>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</si>
  <si>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</si>
  <si>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</si>
  <si>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</si>
  <si>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</si>
  <si>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</si>
  <si>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</si>
  <si>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</si>
  <si>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</si>
  <si>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</si>
  <si>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</si>
  <si>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</si>
  <si>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</si>
  <si>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</si>
  <si>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</si>
  <si>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</si>
  <si>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</si>
  <si>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</si>
  <si>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</si>
  <si>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</si>
  <si>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</si>
  <si>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</si>
  <si>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</si>
  <si>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</si>
  <si>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</si>
  <si>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</si>
  <si>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</si>
  <si>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</si>
  <si>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</si>
  <si>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</si>
  <si>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</si>
  <si>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</si>
  <si>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</si>
  <si>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</si>
  <si>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</si>
  <si>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</si>
  <si>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</si>
  <si>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</si>
  <si>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</si>
  <si>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</si>
  <si>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</si>
  <si>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</si>
  <si>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</si>
  <si>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</si>
  <si>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</si>
  <si>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</si>
  <si>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</si>
  <si>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</si>
  <si>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</si>
  <si>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</si>
  <si>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</si>
  <si>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</si>
  <si>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</si>
  <si>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</si>
  <si>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</si>
  <si>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</si>
  <si>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</si>
  <si>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</si>
  <si>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</si>
  <si>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</si>
  <si>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</si>
  <si>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</si>
  <si>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</si>
  <si>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</si>
  <si>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</si>
  <si>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</si>
  <si>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</si>
  <si>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</si>
  <si>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</si>
  <si>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</si>
  <si>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</si>
  <si>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</si>
  <si>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</si>
  <si>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</si>
  <si>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</si>
  <si>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</si>
  <si>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</si>
  <si>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</si>
  <si>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</si>
  <si>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</si>
  <si>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</si>
  <si>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</si>
  <si>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</si>
  <si>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</si>
  <si>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</si>
  <si>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</si>
  <si>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</si>
  <si>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</si>
  <si>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</si>
  <si>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</si>
  <si>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</si>
  <si>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</si>
  <si>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</si>
  <si>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</si>
  <si>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</si>
  <si>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</si>
  <si>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</si>
  <si>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</si>
  <si>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</si>
  <si>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</si>
  <si>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</si>
  <si>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</si>
  <si>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</si>
  <si>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</si>
  <si>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</si>
  <si>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</si>
  <si>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</si>
  <si>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</si>
  <si>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</si>
  <si>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</si>
  <si>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</si>
  <si>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</si>
  <si>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</si>
  <si>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</si>
  <si>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</si>
  <si>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</si>
  <si>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</si>
  <si>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</si>
  <si>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</si>
  <si>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</si>
  <si>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</si>
  <si>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</si>
  <si>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</si>
  <si>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</si>
  <si>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</si>
  <si>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</si>
  <si>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</si>
  <si>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</si>
  <si>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</si>
  <si>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</si>
  <si>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</si>
  <si>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</si>
  <si>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</si>
  <si>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</si>
  <si>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</si>
  <si>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</si>
  <si>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</si>
  <si>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</si>
  <si>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</si>
  <si>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</si>
  <si>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</si>
  <si>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</si>
  <si>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</si>
  <si>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</si>
  <si>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</si>
  <si>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</si>
  <si>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</si>
  <si>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</si>
  <si>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</si>
  <si>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</si>
  <si>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</si>
  <si>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</si>
  <si>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</si>
  <si>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</si>
  <si>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</si>
  <si>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</si>
  <si>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</si>
  <si>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</si>
  <si>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</si>
  <si>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</si>
  <si>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</si>
  <si>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</si>
  <si>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</si>
  <si>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</si>
  <si>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</si>
  <si>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</si>
  <si>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</si>
  <si>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</si>
  <si>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</si>
  <si>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</si>
  <si>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</si>
  <si>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</si>
  <si>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</si>
  <si>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</si>
  <si>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</si>
  <si>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</si>
  <si>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</si>
  <si>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</si>
  <si>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</si>
  <si>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</si>
  <si>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</si>
  <si>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</si>
  <si>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</si>
  <si>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</si>
  <si>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</si>
  <si>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</si>
  <si>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</si>
  <si>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</si>
  <si>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</si>
  <si>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</si>
  <si>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</si>
  <si>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</si>
  <si>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</si>
  <si>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</si>
  <si>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</si>
  <si>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</si>
  <si>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</si>
  <si>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</si>
  <si>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</si>
  <si>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</si>
  <si>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</si>
  <si>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</si>
  <si>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</si>
  <si>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</si>
  <si>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</si>
  <si>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</si>
  <si>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</si>
  <si>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</si>
  <si>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</si>
  <si>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</si>
  <si>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</si>
  <si>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</si>
  <si>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</si>
  <si>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</si>
  <si>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</si>
  <si>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</si>
  <si>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</si>
  <si>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</si>
  <si>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</si>
  <si>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</si>
  <si>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</si>
  <si>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</si>
  <si>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</si>
  <si>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</si>
  <si>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</si>
  <si>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</si>
  <si>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</si>
  <si>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</si>
  <si>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</si>
  <si>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</si>
  <si>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</si>
  <si>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</si>
  <si>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</si>
  <si>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</si>
  <si>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</si>
  <si>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</si>
  <si>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</si>
  <si>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</si>
  <si>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</si>
  <si>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</si>
  <si>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</si>
  <si>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</si>
  <si>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</si>
  <si>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</si>
  <si>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</si>
  <si>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</si>
  <si>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</si>
  <si>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</si>
  <si>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</si>
  <si>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</si>
  <si>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</si>
  <si>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</si>
  <si>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</si>
  <si>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</si>
  <si>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</si>
  <si>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</si>
  <si>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</si>
  <si>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</si>
  <si>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</si>
  <si>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</si>
  <si>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</si>
  <si>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</si>
  <si>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</si>
  <si>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</si>
  <si>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</si>
  <si>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</si>
  <si>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</si>
  <si>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</si>
  <si>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</si>
  <si>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</si>
  <si>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</si>
  <si>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</si>
  <si>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</si>
  <si>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</si>
  <si>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</si>
  <si>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</si>
  <si>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</si>
  <si>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</si>
  <si>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</si>
  <si>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</si>
  <si>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</si>
  <si>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</si>
  <si>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</si>
  <si>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</si>
  <si>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</si>
  <si>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</si>
  <si>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</si>
  <si>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</si>
  <si>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</si>
  <si>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</si>
  <si>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</si>
  <si>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</si>
  <si>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</si>
  <si>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</si>
  <si>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</si>
  <si>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</si>
  <si>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</si>
  <si>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</si>
  <si>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</si>
  <si>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</si>
  <si>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</si>
  <si>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</si>
  <si>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</si>
  <si>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</si>
  <si>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</si>
  <si>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</si>
  <si>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</si>
  <si>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</si>
  <si>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</si>
  <si>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</si>
  <si>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</si>
  <si>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</si>
  <si>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</si>
  <si>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</si>
  <si>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</si>
  <si>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</si>
  <si>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</si>
  <si>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</si>
  <si>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</si>
  <si>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</si>
  <si>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</si>
  <si>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</si>
  <si>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</si>
  <si>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</si>
  <si>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</si>
  <si>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</si>
  <si>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</si>
  <si>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</si>
  <si>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</si>
  <si>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</si>
  <si>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</si>
  <si>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</si>
  <si>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</si>
  <si>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</si>
  <si>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</si>
  <si>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</si>
  <si>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</si>
  <si>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</si>
  <si>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</si>
  <si>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</si>
  <si>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</si>
  <si>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</si>
  <si>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</si>
  <si>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</si>
  <si>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</si>
  <si>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</si>
  <si>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</si>
  <si>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</si>
  <si>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</si>
  <si>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</si>
  <si>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</si>
  <si>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</si>
  <si>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</si>
  <si>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</si>
  <si>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</si>
  <si>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</si>
  <si>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</si>
  <si>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</si>
  <si>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</si>
  <si>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</si>
  <si>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</si>
  <si>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</si>
  <si>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</si>
  <si>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</si>
  <si>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</si>
  <si>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</si>
  <si>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</si>
  <si>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</si>
  <si>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</si>
  <si>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</si>
  <si>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</si>
  <si>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</si>
  <si>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</si>
  <si>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</si>
  <si>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</si>
  <si>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</si>
  <si>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</si>
  <si>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</si>
  <si>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</si>
  <si>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</si>
  <si>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</si>
  <si>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</si>
  <si>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</si>
  <si>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</si>
  <si>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</si>
  <si>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</si>
  <si>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</si>
  <si>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</si>
  <si>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</si>
  <si>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</si>
  <si>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</si>
  <si>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</si>
  <si>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</si>
  <si>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</si>
  <si>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</si>
  <si>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</si>
  <si>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</si>
  <si>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</si>
  <si>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</si>
  <si>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</si>
  <si>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</si>
  <si>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</si>
  <si>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</si>
  <si>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</si>
  <si>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</si>
  <si>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</si>
  <si>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</si>
  <si>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</si>
  <si>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</si>
  <si>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</si>
  <si>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</si>
  <si>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</si>
  <si>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</si>
  <si>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</si>
  <si>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</si>
  <si>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</si>
  <si>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</si>
  <si>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</si>
  <si>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</si>
  <si>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</si>
  <si>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</si>
  <si>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</si>
  <si>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</si>
  <si>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</si>
  <si>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</si>
  <si>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</si>
  <si>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</si>
  <si>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</si>
  <si>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</si>
  <si>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</si>
  <si>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</si>
  <si>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</si>
  <si>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</si>
  <si>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</si>
  <si>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</si>
  <si>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</si>
  <si>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</si>
  <si>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</si>
  <si>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</si>
  <si>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</si>
  <si>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</si>
  <si>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</si>
  <si>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</si>
  <si>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</si>
  <si>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</si>
  <si>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</si>
  <si>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</si>
  <si>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</si>
  <si>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</si>
  <si>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</si>
  <si>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</si>
  <si>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</si>
  <si>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</si>
  <si>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</si>
  <si>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</si>
  <si>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</si>
  <si>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</si>
  <si>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</si>
  <si>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</si>
  <si>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</si>
  <si>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</si>
  <si>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</si>
  <si>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</si>
  <si>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</si>
  <si>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</si>
  <si>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</si>
  <si>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</si>
  <si>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</si>
  <si>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</si>
  <si>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</si>
  <si>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</si>
  <si>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</si>
  <si>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</si>
  <si>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</si>
  <si>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</si>
  <si>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</si>
  <si>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</si>
  <si>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</si>
  <si>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</si>
  <si>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</si>
  <si>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</si>
  <si>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</si>
  <si>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</si>
  <si>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</si>
  <si>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</si>
  <si>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</si>
  <si>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</si>
  <si>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</si>
  <si>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</si>
  <si>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</si>
  <si>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</si>
  <si>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</si>
  <si>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</si>
  <si>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</si>
  <si>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</si>
  <si>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</si>
  <si>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</si>
  <si>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</si>
  <si>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</si>
  <si>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</si>
  <si>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</si>
  <si>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</si>
  <si>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</si>
  <si>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</si>
  <si>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</si>
  <si>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</si>
  <si>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</si>
  <si>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</si>
  <si>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</si>
  <si>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</si>
  <si>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</si>
  <si>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</si>
  <si>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</si>
  <si>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</si>
  <si>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</si>
  <si>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</si>
  <si>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</si>
  <si>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</si>
  <si>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</si>
  <si>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</si>
  <si>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</si>
  <si>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</si>
  <si>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</si>
  <si>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</si>
  <si>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</si>
  <si>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</si>
  <si>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</si>
  <si>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</si>
  <si>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</si>
  <si>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</si>
  <si>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</si>
  <si>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</si>
  <si>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</si>
  <si>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</si>
  <si>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</si>
  <si>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</si>
  <si>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</si>
  <si>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</si>
  <si>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</si>
  <si>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</si>
  <si>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</si>
  <si>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</si>
  <si>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</si>
  <si>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</si>
  <si>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</si>
  <si>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</si>
  <si>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</si>
  <si>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</si>
  <si>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</si>
  <si>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</si>
  <si>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</si>
  <si>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</si>
  <si>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</si>
  <si>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</si>
  <si>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</si>
  <si>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</si>
  <si>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</si>
  <si>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</si>
  <si>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</si>
  <si>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</si>
  <si>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</si>
  <si>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</si>
  <si>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</si>
  <si>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</si>
  <si>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</si>
  <si>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</si>
  <si>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</si>
  <si>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</si>
  <si>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</si>
  <si>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</si>
  <si>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</si>
  <si>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</si>
  <si>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</si>
  <si>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</si>
  <si>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</si>
  <si>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</si>
  <si>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</si>
  <si>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</si>
  <si>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</si>
  <si>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</si>
  <si>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</si>
  <si>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</si>
  <si>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</si>
  <si>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</si>
  <si>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</si>
  <si>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</si>
  <si>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</si>
  <si>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</si>
  <si>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</si>
  <si>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</si>
  <si>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</si>
  <si>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</si>
  <si>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</si>
  <si>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</si>
  <si>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</si>
  <si>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</si>
  <si>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</si>
  <si>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</si>
  <si>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</si>
  <si>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</si>
  <si>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</si>
  <si>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</si>
  <si>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</si>
  <si>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</si>
  <si>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</si>
  <si>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</si>
  <si>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</si>
  <si>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</si>
  <si>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</si>
  <si>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</si>
  <si>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</si>
  <si>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</si>
  <si>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</si>
  <si>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</si>
  <si>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</si>
  <si>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</si>
  <si>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</si>
  <si>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</si>
  <si>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</si>
  <si>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</si>
  <si>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</si>
  <si>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</si>
  <si>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</si>
  <si>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</si>
  <si>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</si>
  <si>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</si>
  <si>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</si>
  <si>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</si>
  <si>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</si>
  <si>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</si>
  <si>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</si>
  <si>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</si>
  <si>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</si>
  <si>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</si>
  <si>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</si>
  <si>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</si>
  <si>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</si>
  <si>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</si>
  <si>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</si>
  <si>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</si>
  <si>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</si>
  <si>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</si>
  <si>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</si>
  <si>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</si>
  <si>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</si>
  <si>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</si>
  <si>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</si>
  <si>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</si>
  <si>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</si>
  <si>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</si>
  <si>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</si>
  <si>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</si>
  <si>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</si>
  <si>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</si>
  <si>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</si>
  <si>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</si>
  <si>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</si>
  <si>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</si>
  <si>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</si>
  <si>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</si>
  <si>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</si>
  <si>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</si>
  <si>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</si>
  <si>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</si>
  <si>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</si>
  <si>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</si>
  <si>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</si>
  <si>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</si>
  <si>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</si>
  <si>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</si>
  <si>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</si>
  <si>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</si>
  <si>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</si>
  <si>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</si>
  <si>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</si>
  <si>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</si>
  <si>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</si>
  <si>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</si>
  <si>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</si>
  <si>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</si>
  <si>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</si>
  <si>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</si>
  <si>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</si>
  <si>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</si>
  <si>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</si>
  <si>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</si>
  <si>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</si>
  <si>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</si>
  <si>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</si>
  <si>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</si>
  <si>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</si>
  <si>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</si>
  <si>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</si>
  <si>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</si>
  <si>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</si>
  <si>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</si>
  <si>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</si>
  <si>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</si>
  <si>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</si>
  <si>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</si>
  <si>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</si>
  <si>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</si>
  <si>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</si>
  <si>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</si>
  <si>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</si>
  <si>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</si>
  <si>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</si>
  <si>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</si>
  <si>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</si>
  <si>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</si>
  <si>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</si>
  <si>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</si>
  <si>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</si>
  <si>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</si>
  <si>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</si>
  <si>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</si>
  <si>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</si>
  <si>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</si>
  <si>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</si>
  <si>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</si>
  <si>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</si>
  <si>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</si>
  <si>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</si>
  <si>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</si>
  <si>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</si>
  <si>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</si>
  <si>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</si>
  <si>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</si>
  <si>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</si>
  <si>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</si>
  <si>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</si>
  <si>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</si>
  <si>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</si>
  <si>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</si>
  <si>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</si>
  <si>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</si>
  <si>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</si>
  <si>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</si>
  <si>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</si>
  <si>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</si>
  <si>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</si>
  <si>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</si>
  <si>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</si>
  <si>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</si>
  <si>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</si>
  <si>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</si>
  <si>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</si>
  <si>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</si>
  <si>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</si>
  <si>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</si>
  <si>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</si>
  <si>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</si>
  <si>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</si>
  <si>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</si>
  <si>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</si>
  <si>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</si>
  <si>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</si>
  <si>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</si>
  <si>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</si>
  <si>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</si>
  <si>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</si>
  <si>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</si>
  <si>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</si>
  <si>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</si>
  <si>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</si>
  <si>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</si>
  <si>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</si>
  <si>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</si>
  <si>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</si>
  <si>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</si>
  <si>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</si>
  <si>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</si>
  <si>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</si>
  <si>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</si>
  <si>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</si>
  <si>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</si>
  <si>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</si>
  <si>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</si>
  <si>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</si>
  <si>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</si>
  <si>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</si>
  <si>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</si>
  <si>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</si>
  <si>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</si>
  <si>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</si>
  <si>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</si>
  <si>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</si>
  <si>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</si>
  <si>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</si>
  <si>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</si>
  <si>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</si>
  <si>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</si>
  <si>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</si>
  <si>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</si>
  <si>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</si>
  <si>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</si>
  <si>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</si>
  <si>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</si>
  <si>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</si>
  <si>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</si>
  <si>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</si>
  <si>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</si>
  <si>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</si>
  <si>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</si>
  <si>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</si>
  <si>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</si>
  <si>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</si>
  <si>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</si>
  <si>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</si>
  <si>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</si>
  <si>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</si>
  <si>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</si>
  <si>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</si>
  <si>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</si>
  <si>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</si>
  <si>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</si>
  <si>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</si>
  <si>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</si>
  <si>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</si>
  <si>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</si>
  <si>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</si>
  <si>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</si>
  <si>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</si>
  <si>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</si>
  <si>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</si>
  <si>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</si>
  <si>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</si>
  <si>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</si>
  <si>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</si>
  <si>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</si>
  <si>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</si>
  <si>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</si>
  <si>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</si>
  <si>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</si>
  <si>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</si>
  <si>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</si>
  <si>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</si>
  <si>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</si>
  <si>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</si>
  <si>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</si>
  <si>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</si>
  <si>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</si>
  <si>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</si>
  <si>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</si>
  <si>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</si>
  <si>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</si>
  <si>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</si>
  <si>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</si>
  <si>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</si>
  <si>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</si>
  <si>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</si>
  <si>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</si>
  <si>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</si>
  <si>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</si>
  <si>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</si>
  <si>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</si>
  <si>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</si>
  <si>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</si>
  <si>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</si>
  <si>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</si>
  <si>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</si>
  <si>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</si>
  <si>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</si>
  <si>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</si>
  <si>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</si>
  <si>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</si>
  <si>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</si>
  <si>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</si>
  <si>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</si>
  <si>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</si>
  <si>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</si>
  <si>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</si>
  <si>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</si>
  <si>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</si>
  <si>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</si>
  <si>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</si>
  <si>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</si>
  <si>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</si>
  <si>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</si>
  <si>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</si>
  <si>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</si>
  <si>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</si>
  <si>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</si>
  <si>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</si>
  <si>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</si>
  <si>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</si>
  <si>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</si>
  <si>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</si>
  <si>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</si>
  <si>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</si>
  <si>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</si>
  <si>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</si>
  <si>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</si>
  <si>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</si>
  <si>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</si>
  <si>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</si>
  <si>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</si>
  <si>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</si>
  <si>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</si>
  <si>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</si>
  <si>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</si>
  <si>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</si>
  <si>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</si>
  <si>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</si>
  <si>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</si>
  <si>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</si>
  <si>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</si>
  <si>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</si>
  <si>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</si>
  <si>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</si>
  <si>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</si>
  <si>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</si>
  <si>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</si>
  <si>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</si>
  <si>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</si>
  <si>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</si>
  <si>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</si>
  <si>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</si>
  <si>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</si>
  <si>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</si>
  <si>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</si>
  <si>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</si>
  <si>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</si>
  <si>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</si>
  <si>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</si>
  <si>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</si>
  <si>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</si>
  <si>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</si>
  <si>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</si>
  <si>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</si>
  <si>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</si>
  <si>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</si>
  <si>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</si>
  <si>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</si>
  <si>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</si>
  <si>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</si>
  <si>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</si>
  <si>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</si>
  <si>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</si>
  <si>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</si>
  <si>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</si>
  <si>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</si>
  <si>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</si>
  <si>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</si>
  <si>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</si>
  <si>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</si>
  <si>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</si>
  <si>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</si>
  <si>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</si>
  <si>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</si>
  <si>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</si>
  <si>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</si>
  <si>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</si>
  <si>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</si>
  <si>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</si>
  <si>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</si>
  <si>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</si>
  <si>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</si>
  <si>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</si>
  <si>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</si>
  <si>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</si>
  <si>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</si>
  <si>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</si>
  <si>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</si>
  <si>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</si>
  <si>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</si>
  <si>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</si>
  <si>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</si>
  <si>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</si>
  <si>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</si>
  <si>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</si>
  <si>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</si>
  <si>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</si>
  <si>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</si>
  <si>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</si>
  <si>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</si>
  <si>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</si>
  <si>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</si>
  <si>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</si>
  <si>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</si>
  <si>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</si>
  <si>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</si>
  <si>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</si>
  <si>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</si>
  <si>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</si>
  <si>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</si>
  <si>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</si>
  <si>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</si>
  <si>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</si>
  <si>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</si>
  <si>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</si>
  <si>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</si>
  <si>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</si>
  <si>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</si>
  <si>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</si>
  <si>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</si>
  <si>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</si>
  <si>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</si>
  <si>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</si>
  <si>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</si>
  <si>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</si>
  <si>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</si>
  <si>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</si>
  <si>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</si>
  <si>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</si>
  <si>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</si>
  <si>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</si>
  <si>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</si>
  <si>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</si>
  <si>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</si>
  <si>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</si>
  <si>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</si>
  <si>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</si>
  <si>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</si>
  <si>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</si>
  <si>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</si>
  <si>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</si>
  <si>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</si>
  <si>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</si>
  <si>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</si>
  <si>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</si>
  <si>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</si>
  <si>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</si>
  <si>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</si>
  <si>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</si>
  <si>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</si>
  <si>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</si>
  <si>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</si>
  <si>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</si>
  <si>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</si>
  <si>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</si>
  <si>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</si>
  <si>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</si>
  <si>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</si>
  <si>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</si>
  <si>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</si>
  <si>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</si>
  <si>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</si>
  <si>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</si>
  <si>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</si>
  <si>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</si>
  <si>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</si>
  <si>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</si>
  <si>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</si>
  <si>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</si>
  <si>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</si>
  <si>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</si>
  <si>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</si>
  <si>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</si>
  <si>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</si>
  <si>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</si>
  <si>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</si>
  <si>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</si>
  <si>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</si>
  <si>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</si>
  <si>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</si>
  <si>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</si>
  <si>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</si>
  <si>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</si>
  <si>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</si>
  <si>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</si>
  <si>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</si>
  <si>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</si>
  <si>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</si>
  <si>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</si>
  <si>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</si>
  <si>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</si>
  <si>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</si>
  <si>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</si>
  <si>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</si>
  <si>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</si>
  <si>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</si>
  <si>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</si>
  <si>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</si>
  <si>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</si>
  <si>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</si>
  <si>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</si>
  <si>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</si>
  <si>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</si>
  <si>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</si>
  <si>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</si>
  <si>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</si>
  <si>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</si>
  <si>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</si>
  <si>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</si>
  <si>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</si>
  <si>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</si>
  <si>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</si>
  <si>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</si>
  <si>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</si>
  <si>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</si>
  <si>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</si>
  <si>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</si>
  <si>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</si>
  <si>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</si>
  <si>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</si>
  <si>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</si>
  <si>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</si>
  <si>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</si>
  <si>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</si>
  <si>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</si>
  <si>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</si>
  <si>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</si>
  <si>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</si>
  <si>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</si>
  <si>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</si>
  <si>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</si>
  <si>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</si>
  <si>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</si>
  <si>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</si>
  <si>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</si>
  <si>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</si>
  <si>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</si>
  <si>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</si>
  <si>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</si>
  <si>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</si>
  <si>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</si>
  <si>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</si>
  <si>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</si>
  <si>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</si>
  <si>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</si>
  <si>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</si>
  <si>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</si>
  <si>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</si>
  <si>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</si>
  <si>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</si>
  <si>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</si>
  <si>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</si>
  <si>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</si>
  <si>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</si>
  <si>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</si>
  <si>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</si>
  <si>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</si>
  <si>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</si>
  <si>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</si>
  <si>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</si>
  <si>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</si>
  <si>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</si>
  <si>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</si>
  <si>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</si>
  <si>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</si>
  <si>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</si>
  <si>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</si>
  <si>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</si>
  <si>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</si>
  <si>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</si>
  <si>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</si>
  <si>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</si>
  <si>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</si>
  <si>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</si>
  <si>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</si>
  <si>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</si>
  <si>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</si>
  <si>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</si>
  <si>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</si>
  <si>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</si>
  <si>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</si>
  <si>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</si>
  <si>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</si>
  <si>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</si>
  <si>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</si>
  <si>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</si>
  <si>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</si>
  <si>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</si>
  <si>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</si>
  <si>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</si>
  <si>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</si>
  <si>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</si>
  <si>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</si>
  <si>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</si>
  <si>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</si>
  <si>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</si>
  <si>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</si>
  <si>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</si>
  <si>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</si>
  <si>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</si>
  <si>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</si>
  <si>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</si>
  <si>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</si>
  <si>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</si>
  <si>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</si>
  <si>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</si>
  <si>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</si>
  <si>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</si>
  <si>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</si>
  <si>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</si>
  <si>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</si>
  <si>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</si>
  <si>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</si>
  <si>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</si>
  <si>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</si>
  <si>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</si>
  <si>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</si>
  <si>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</si>
  <si>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</si>
  <si>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</si>
  <si>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</si>
  <si>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</si>
  <si>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</si>
  <si>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</si>
  <si>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</si>
  <si>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</si>
  <si>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</si>
  <si>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</si>
  <si>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</si>
  <si>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</si>
  <si>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</si>
  <si>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</si>
  <si>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</si>
  <si>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</si>
  <si>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</si>
  <si>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</si>
  <si>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</si>
  <si>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</si>
  <si>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</si>
  <si>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</si>
  <si>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</si>
  <si>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</si>
  <si>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</si>
  <si>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</si>
  <si>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</si>
  <si>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</si>
  <si>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</si>
  <si>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</si>
  <si>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</si>
  <si>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</si>
  <si>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</si>
  <si>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</si>
  <si>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</si>
  <si>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</si>
  <si>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</si>
  <si>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</si>
  <si>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</si>
  <si>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</si>
  <si>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</si>
  <si>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</si>
  <si>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</si>
  <si>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</si>
  <si>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</si>
  <si>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</si>
  <si>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</si>
  <si>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</si>
  <si>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</si>
  <si>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</si>
  <si>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</si>
  <si>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</si>
  <si>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</si>
  <si>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</si>
  <si>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</si>
  <si>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</si>
  <si>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</si>
  <si>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</si>
  <si>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</si>
  <si>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</si>
  <si>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</si>
  <si>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</si>
  <si>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</si>
  <si>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</si>
  <si>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</si>
  <si>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</si>
  <si>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</si>
  <si>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</si>
  <si>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</si>
  <si>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</si>
  <si>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</si>
  <si>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</si>
  <si>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</si>
  <si>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</si>
  <si>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</si>
  <si>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</si>
  <si>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</si>
  <si>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</si>
  <si>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</si>
  <si>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</si>
  <si>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</si>
  <si>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</si>
  <si>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</si>
  <si>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</si>
  <si>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</si>
  <si>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</si>
  <si>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</si>
  <si>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</si>
  <si>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</si>
  <si>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</si>
  <si>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</si>
  <si>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</si>
  <si>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</si>
  <si>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</si>
  <si>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</si>
  <si>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</si>
  <si>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</si>
  <si>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</si>
  <si>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</si>
  <si>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</si>
  <si>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</si>
  <si>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</si>
  <si>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</si>
  <si>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</si>
  <si>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</si>
  <si>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</si>
  <si>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</si>
  <si>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</si>
  <si>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</si>
  <si>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</si>
  <si>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</si>
  <si>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</si>
  <si>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</si>
  <si>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</si>
  <si>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</si>
  <si>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</si>
  <si>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</si>
  <si>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</si>
  <si>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</si>
  <si>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</si>
  <si>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</si>
  <si>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</si>
  <si>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</si>
  <si>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</si>
  <si>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</si>
  <si>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</si>
  <si>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</si>
  <si>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</si>
  <si>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</si>
  <si>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</si>
  <si>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</si>
  <si>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</si>
  <si>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</si>
  <si>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</si>
  <si>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</si>
  <si>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</si>
  <si>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</si>
  <si>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</si>
  <si>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</si>
  <si>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</si>
  <si>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</si>
  <si>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</si>
  <si>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</si>
  <si>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</si>
  <si>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</si>
  <si>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</si>
  <si>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</si>
  <si>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</si>
  <si>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</si>
  <si>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</si>
  <si>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</si>
  <si>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</si>
  <si>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</si>
  <si>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</si>
  <si>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</si>
  <si>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</si>
  <si>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</si>
  <si>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</si>
  <si>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</si>
  <si>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</si>
  <si>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</si>
  <si>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</si>
  <si>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</si>
  <si>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</si>
  <si>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</si>
  <si>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</si>
  <si>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</si>
  <si>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</si>
  <si>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</si>
  <si>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</si>
  <si>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</si>
  <si>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</si>
  <si>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</si>
  <si>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</si>
  <si>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</si>
  <si>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</si>
  <si>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</si>
  <si>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</si>
  <si>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</si>
  <si>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</si>
  <si>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</si>
  <si>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</si>
  <si>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</si>
  <si>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</si>
  <si>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</si>
  <si>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</si>
  <si>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</si>
  <si>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</si>
  <si>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</si>
  <si>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</si>
  <si>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</si>
  <si>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</si>
  <si>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</si>
  <si>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</si>
  <si>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</si>
  <si>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</si>
  <si>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</si>
  <si>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</si>
  <si>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</si>
  <si>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</si>
  <si>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</si>
  <si>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</si>
  <si>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</si>
  <si>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</si>
  <si>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</si>
  <si>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</si>
  <si>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</si>
  <si>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</si>
  <si>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</si>
  <si>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</si>
  <si>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</si>
  <si>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</si>
  <si>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</si>
  <si>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</si>
  <si>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</si>
  <si>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</si>
  <si>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</si>
  <si>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</si>
  <si>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</si>
  <si>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</si>
  <si>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</si>
  <si>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</si>
  <si>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</si>
  <si>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</si>
  <si>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</si>
  <si>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</si>
  <si>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</si>
  <si>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</si>
  <si>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</si>
  <si>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</si>
  <si>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</si>
  <si>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</si>
  <si>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</si>
  <si>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</si>
  <si>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</si>
  <si>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</si>
  <si>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</si>
  <si>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</si>
  <si>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</si>
  <si>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</si>
  <si>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</si>
  <si>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</si>
  <si>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</si>
  <si>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</si>
  <si>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</si>
  <si>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</si>
  <si>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</si>
  <si>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</si>
  <si>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</si>
  <si>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</si>
  <si>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</si>
  <si>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</si>
  <si>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</si>
  <si>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</si>
  <si>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</si>
  <si>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</si>
  <si>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</si>
  <si>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</si>
  <si>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</si>
  <si>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</si>
  <si>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</si>
  <si>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</si>
  <si>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</si>
  <si>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</si>
  <si>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</si>
  <si>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</si>
  <si>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</si>
  <si>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</si>
  <si>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</si>
  <si>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</si>
  <si>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</si>
  <si>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</si>
  <si>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</si>
  <si>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</si>
  <si>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</si>
  <si>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</si>
  <si>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</si>
  <si>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</si>
  <si>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</si>
  <si>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</si>
  <si>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</si>
  <si>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</si>
  <si>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</si>
  <si>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</si>
  <si>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</si>
  <si>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</si>
  <si>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</si>
  <si>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</si>
  <si>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</si>
  <si>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</si>
  <si>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</si>
  <si>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</si>
  <si>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</si>
  <si>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</si>
  <si>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</si>
  <si>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</si>
  <si>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</si>
  <si>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</si>
  <si>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</si>
  <si>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</si>
  <si>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</si>
  <si>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</si>
  <si>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</si>
  <si>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</si>
  <si>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</si>
  <si>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</si>
  <si>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</si>
  <si>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</si>
  <si>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</si>
  <si>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</si>
  <si>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</si>
  <si>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</si>
  <si>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</si>
  <si>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</si>
  <si>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</si>
  <si>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</si>
  <si>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</si>
  <si>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</si>
  <si>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</si>
  <si>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</si>
  <si>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</si>
  <si>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</si>
  <si>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</si>
  <si>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</si>
  <si>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</si>
  <si>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</si>
  <si>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</si>
  <si>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</si>
  <si>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</si>
  <si>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</si>
  <si>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</si>
  <si>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</si>
  <si>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</si>
  <si>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</si>
  <si>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</si>
  <si>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</si>
  <si>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</si>
  <si>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</si>
  <si>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</si>
  <si>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</si>
  <si>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</si>
  <si>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</si>
  <si>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</si>
  <si>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</si>
  <si>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</si>
  <si>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</si>
  <si>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</si>
  <si>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</si>
  <si>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</si>
  <si>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</si>
  <si>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</si>
  <si>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</si>
  <si>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</si>
  <si>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</si>
  <si>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</si>
  <si>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</si>
  <si>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</si>
  <si>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</si>
  <si>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</si>
  <si>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</si>
  <si>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</si>
  <si>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</si>
  <si>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</si>
  <si>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</si>
  <si>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</si>
  <si>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</si>
  <si>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</si>
  <si>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</si>
  <si>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</si>
  <si>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</si>
  <si>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</si>
  <si>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</si>
  <si>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</si>
  <si>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</si>
  <si>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</si>
  <si>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</si>
  <si>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</si>
  <si>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</si>
  <si>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</si>
  <si>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</si>
  <si>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</si>
  <si>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</si>
  <si>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</si>
  <si>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</si>
  <si>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</si>
  <si>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</si>
  <si>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</si>
  <si>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</si>
  <si>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</si>
  <si>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</si>
  <si>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</si>
  <si>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</si>
  <si>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</si>
  <si>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</si>
  <si>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</si>
  <si>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</si>
  <si>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</si>
  <si>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</si>
  <si>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</si>
  <si>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</si>
  <si>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</si>
  <si>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</si>
  <si>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</si>
  <si>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</si>
  <si>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</si>
  <si>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</si>
  <si>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</si>
  <si>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</si>
  <si>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</si>
  <si>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</si>
  <si>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</si>
  <si>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</si>
  <si>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</si>
  <si>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</si>
  <si>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</si>
  <si>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</si>
  <si>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</si>
  <si>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</si>
  <si>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</si>
  <si>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</si>
  <si>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</si>
  <si>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</si>
  <si>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</si>
  <si>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</si>
  <si>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</si>
  <si>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</si>
  <si>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</si>
  <si>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</si>
  <si>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</si>
  <si>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</si>
  <si>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</si>
  <si>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</si>
  <si>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</si>
  <si>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</si>
  <si>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</si>
  <si>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</si>
  <si>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</si>
  <si>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</si>
  <si>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</si>
  <si>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</si>
  <si>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</si>
  <si>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</si>
  <si>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</si>
  <si>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</si>
  <si>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</si>
  <si>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</si>
  <si>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</si>
  <si>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</si>
  <si>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</si>
  <si>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</si>
  <si>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</si>
  <si>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</si>
  <si>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</si>
  <si>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</si>
  <si>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</si>
  <si>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</si>
  <si>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</si>
  <si>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</si>
  <si>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</si>
  <si>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</si>
  <si>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</si>
  <si>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</si>
  <si>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</si>
  <si>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</si>
  <si>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</si>
  <si>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</si>
  <si>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</si>
  <si>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</si>
  <si>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</si>
  <si>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</si>
  <si>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</si>
  <si>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</si>
  <si>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</si>
  <si>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</si>
  <si>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</si>
  <si>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</si>
  <si>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</si>
  <si>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</si>
  <si>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</si>
  <si>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</si>
  <si>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</si>
  <si>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</si>
  <si>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</si>
  <si>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</si>
  <si>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</si>
  <si>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</si>
  <si>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</si>
  <si>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</si>
  <si>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</si>
  <si>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</si>
  <si>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</si>
  <si>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</si>
  <si>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</si>
  <si>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</si>
  <si>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</si>
  <si>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</si>
  <si>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</si>
  <si>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</si>
  <si>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</si>
  <si>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</si>
  <si>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</si>
  <si>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</si>
  <si>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</si>
  <si>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</si>
  <si>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</si>
  <si>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</si>
  <si>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</si>
  <si>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</si>
  <si>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</si>
  <si>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</si>
  <si>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</si>
  <si>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</si>
  <si>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</si>
  <si>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</si>
  <si>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</si>
  <si>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</si>
  <si>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</si>
  <si>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</si>
  <si>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</si>
  <si>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</si>
  <si>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</si>
  <si>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</si>
  <si>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</si>
  <si>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</si>
  <si>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</si>
  <si>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</si>
  <si>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</si>
  <si>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</si>
  <si>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</si>
  <si>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</si>
  <si>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</si>
  <si>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</si>
  <si>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</si>
  <si>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</si>
  <si>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</si>
  <si>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</si>
  <si>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</si>
  <si>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</si>
  <si>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</si>
  <si>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</si>
  <si>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</si>
  <si>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</si>
  <si>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</si>
  <si>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</si>
  <si>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</si>
  <si>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</si>
  <si>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</si>
  <si>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</si>
  <si>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</si>
  <si>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</si>
  <si>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</si>
  <si>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</si>
  <si>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</si>
  <si>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</si>
  <si>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</si>
  <si>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</si>
  <si>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</si>
  <si>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</si>
  <si>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</si>
  <si>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</si>
  <si>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</si>
  <si>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</si>
  <si>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</si>
  <si>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</si>
  <si>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</si>
  <si>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</si>
  <si>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</si>
  <si>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</si>
  <si>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</si>
  <si>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</si>
  <si>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</si>
  <si>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</si>
  <si>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</si>
  <si>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</si>
  <si>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</si>
  <si>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</si>
  <si>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</si>
  <si>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</si>
  <si>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</si>
  <si>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</si>
  <si>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</si>
  <si>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</si>
  <si>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</si>
  <si>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</si>
  <si>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</si>
  <si>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</si>
  <si>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</si>
  <si>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</si>
  <si>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</si>
  <si>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</si>
  <si>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</si>
  <si>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</si>
  <si>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</si>
  <si>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</si>
  <si>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</si>
  <si>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</si>
  <si>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</si>
  <si>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</si>
  <si>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</si>
  <si>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</si>
  <si>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</si>
  <si>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</si>
  <si>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</si>
  <si>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</si>
  <si>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</si>
  <si>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</si>
  <si>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</si>
  <si>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</si>
  <si>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</si>
  <si>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</si>
  <si>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</si>
  <si>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</si>
  <si>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</si>
  <si>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</si>
  <si>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</si>
  <si>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</si>
  <si>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</si>
  <si>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</si>
  <si>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</si>
  <si>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</si>
  <si>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</si>
  <si>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</si>
  <si>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</si>
  <si>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</si>
  <si>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</si>
  <si>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</si>
  <si>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</si>
  <si>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</si>
  <si>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</si>
  <si>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</si>
  <si>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</si>
  <si>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</si>
  <si>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</si>
  <si>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</si>
  <si>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</si>
  <si>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</si>
  <si>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</si>
  <si>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</si>
  <si>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</si>
  <si>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</si>
  <si>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</si>
  <si>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</si>
  <si>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</si>
  <si>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</si>
  <si>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</si>
  <si>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</si>
  <si>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</si>
  <si>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</si>
  <si>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</si>
  <si>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</si>
  <si>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</si>
  <si>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</si>
  <si>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</si>
  <si>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</si>
  <si>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</si>
  <si>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</si>
  <si>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</si>
  <si>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</si>
  <si>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</si>
  <si>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</si>
  <si>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</si>
  <si>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</si>
  <si>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</si>
  <si>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</si>
  <si>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</si>
  <si>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</si>
  <si>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</si>
  <si>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</si>
  <si>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</si>
  <si>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</si>
  <si>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</si>
  <si>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</si>
  <si>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</si>
  <si>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</si>
  <si>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</si>
  <si>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</si>
  <si>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</si>
  <si>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</si>
  <si>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</si>
  <si>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</si>
  <si>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</si>
  <si>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</si>
  <si>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</si>
  <si>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</si>
  <si>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</si>
  <si>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</si>
  <si>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</si>
  <si>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</si>
  <si>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</si>
  <si>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</si>
  <si>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</si>
  <si>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</si>
  <si>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</si>
  <si>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</si>
  <si>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</si>
  <si>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</si>
  <si>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</si>
  <si>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</si>
  <si>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</si>
  <si>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</si>
  <si>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</si>
  <si>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</si>
  <si>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</si>
  <si>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</si>
  <si>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</si>
  <si>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</si>
  <si>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</si>
  <si>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</si>
  <si>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</si>
  <si>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</si>
  <si>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</si>
  <si>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</si>
  <si>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</si>
  <si>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</si>
  <si>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</si>
  <si>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</si>
  <si>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</si>
  <si>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</si>
  <si>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</si>
  <si>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</si>
  <si>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</si>
  <si>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</si>
  <si>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</si>
  <si>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</si>
  <si>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</si>
  <si>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</si>
  <si>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</si>
  <si>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</si>
  <si>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</si>
  <si>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</si>
  <si>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</si>
  <si>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</si>
  <si>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</si>
  <si>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</si>
  <si>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</si>
  <si>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</si>
  <si>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</si>
  <si>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</si>
  <si>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</si>
  <si>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</si>
  <si>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</si>
  <si>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</si>
  <si>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</si>
  <si>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</si>
  <si>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</si>
  <si>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</si>
  <si>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</si>
  <si>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</si>
  <si>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</si>
  <si>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</si>
  <si>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</si>
  <si>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</si>
  <si>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</si>
  <si>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</si>
  <si>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</si>
  <si>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</si>
  <si>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</si>
  <si>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</si>
  <si>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</si>
  <si>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</si>
  <si>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</si>
  <si>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</si>
  <si>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</si>
  <si>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</si>
  <si>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</si>
  <si>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</si>
  <si>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</si>
  <si>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</si>
  <si>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</si>
  <si>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</si>
  <si>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</si>
  <si>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</si>
  <si>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</si>
  <si>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</si>
  <si>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</si>
  <si>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</si>
  <si>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</si>
  <si>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</si>
  <si>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</si>
  <si>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</si>
  <si>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</si>
  <si>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</si>
  <si>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</si>
  <si>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</si>
  <si>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</si>
  <si>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</si>
  <si>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</si>
  <si>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</si>
  <si>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</si>
  <si>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</si>
  <si>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</si>
  <si>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</si>
  <si>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</si>
  <si>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</si>
  <si>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</si>
  <si>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</si>
  <si>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</si>
  <si>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</si>
  <si>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</si>
  <si>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</si>
  <si>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</si>
  <si>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</si>
  <si>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</si>
  <si>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</si>
  <si>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</si>
  <si>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</si>
  <si>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</si>
  <si>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</si>
  <si>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</si>
  <si>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</si>
  <si>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</si>
  <si>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</si>
  <si>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</si>
  <si>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</si>
  <si>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</si>
  <si>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</si>
  <si>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</si>
  <si>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</si>
  <si>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</si>
  <si>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</si>
  <si>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</si>
  <si>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</si>
  <si>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</si>
  <si>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</si>
  <si>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</si>
  <si>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</si>
  <si>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</si>
  <si>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</si>
  <si>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</si>
  <si>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</si>
  <si>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</si>
  <si>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</si>
  <si>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</si>
  <si>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</si>
  <si>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</si>
  <si>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</si>
  <si>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</si>
  <si>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</si>
  <si>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</si>
  <si>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</si>
  <si>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</si>
  <si>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</si>
  <si>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</si>
  <si>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</si>
  <si>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</si>
  <si>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</si>
  <si>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</si>
  <si>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</si>
  <si>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</si>
  <si>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</si>
  <si>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</si>
  <si>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</si>
  <si>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</si>
  <si>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</si>
  <si>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</si>
  <si>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</si>
  <si>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</si>
  <si>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</si>
  <si>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</si>
  <si>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</si>
  <si>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</si>
  <si>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</si>
  <si>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</si>
  <si>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</si>
  <si>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</si>
  <si>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</si>
  <si>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</si>
  <si>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</si>
  <si>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</si>
  <si>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</si>
  <si>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</si>
  <si>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</si>
  <si>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</si>
  <si>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</si>
  <si>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</si>
  <si>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</si>
  <si>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</si>
  <si>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</si>
  <si>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</si>
  <si>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</si>
  <si>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</si>
  <si>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</si>
  <si>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</si>
  <si>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</si>
  <si>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</si>
  <si>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</si>
  <si>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</si>
  <si>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</si>
  <si>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</si>
  <si>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</si>
  <si>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</si>
  <si>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</si>
  <si>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</si>
  <si>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</si>
  <si>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</si>
  <si>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</si>
  <si>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</si>
  <si>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</si>
  <si>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</si>
  <si>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</si>
  <si>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</si>
  <si>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</si>
  <si>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</si>
  <si>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</si>
  <si>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</si>
  <si>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</si>
  <si>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</si>
  <si>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</si>
  <si>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</si>
  <si>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</si>
  <si>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</si>
  <si>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</si>
  <si>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</si>
  <si>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</si>
  <si>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</si>
  <si>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</si>
  <si>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</si>
  <si>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</si>
  <si>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</si>
  <si>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</si>
  <si>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</si>
  <si>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</si>
  <si>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</si>
  <si>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</si>
  <si>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</si>
  <si>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</si>
  <si>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</si>
  <si>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</si>
  <si>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</si>
  <si>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</si>
  <si>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</si>
  <si>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</si>
  <si>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</si>
  <si>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</si>
  <si>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</si>
  <si>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</si>
  <si>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</si>
  <si>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</si>
  <si>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</si>
  <si>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</si>
  <si>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</si>
  <si>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</si>
  <si>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</si>
  <si>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</si>
  <si>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</si>
  <si>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</si>
  <si>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</si>
  <si>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</si>
  <si>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</si>
  <si>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</si>
  <si>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</si>
  <si>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</si>
  <si>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</si>
  <si>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</si>
  <si>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</si>
  <si>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</si>
  <si>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</si>
  <si>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</si>
  <si>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</si>
  <si>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</si>
  <si>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</si>
  <si>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</si>
  <si>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</si>
  <si>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</si>
  <si>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</si>
  <si>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</si>
  <si>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</si>
  <si>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</si>
  <si>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</si>
  <si>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</si>
  <si>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</si>
  <si>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</si>
  <si>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</si>
  <si>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</si>
  <si>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</si>
  <si>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</si>
  <si>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</si>
  <si>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</si>
  <si>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</si>
  <si>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</si>
  <si>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</si>
  <si>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</si>
  <si>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</si>
  <si>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</si>
  <si>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</si>
  <si>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</si>
  <si>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</si>
  <si>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</si>
  <si>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</si>
  <si>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</si>
  <si>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</si>
  <si>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</si>
  <si>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</si>
  <si>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</si>
  <si>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</si>
  <si>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</si>
  <si>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</si>
  <si>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</si>
  <si>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</si>
  <si>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</si>
  <si>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</si>
  <si>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</si>
  <si>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</si>
  <si>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</si>
  <si>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</si>
  <si>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</si>
  <si>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</si>
  <si>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</si>
  <si>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</si>
  <si>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</si>
  <si>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</si>
  <si>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</si>
  <si>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</si>
  <si>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</si>
  <si>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</si>
  <si>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</si>
  <si>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</si>
  <si>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</si>
  <si>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</si>
  <si>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</si>
  <si>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</si>
  <si>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</si>
  <si>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</si>
  <si>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</si>
  <si>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</si>
  <si>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</si>
  <si>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</si>
  <si>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</si>
  <si>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</si>
  <si>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</si>
  <si>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</si>
  <si>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</si>
  <si>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</si>
  <si>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</si>
  <si>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</si>
  <si>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</si>
  <si>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</si>
  <si>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</si>
  <si>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</si>
  <si>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</si>
  <si>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</si>
  <si>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</si>
  <si>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</si>
  <si>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</si>
  <si>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</si>
  <si>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</si>
  <si>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</si>
  <si>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</si>
  <si>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</si>
  <si>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</si>
  <si>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</si>
  <si>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</si>
  <si>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</si>
  <si>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</si>
  <si>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</si>
  <si>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</si>
  <si>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</si>
  <si>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</si>
  <si>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</si>
  <si>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</si>
  <si>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</si>
  <si>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</si>
  <si>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</si>
  <si>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</si>
  <si>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</si>
  <si>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</si>
  <si>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</si>
  <si>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</si>
  <si>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</si>
  <si>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</si>
  <si>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</si>
  <si>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</si>
  <si>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</si>
  <si>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</si>
  <si>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</si>
  <si>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</si>
  <si>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</si>
  <si>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</si>
  <si>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</si>
  <si>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</si>
  <si>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</si>
  <si>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</si>
  <si>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</si>
  <si>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</si>
  <si>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</si>
  <si>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</si>
  <si>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</si>
  <si>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</si>
  <si>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</si>
  <si>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</si>
  <si>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</si>
  <si>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</si>
  <si>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</si>
  <si>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</si>
  <si>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</si>
  <si>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</si>
  <si>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</si>
  <si>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</si>
  <si>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</si>
  <si>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</si>
  <si>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</si>
  <si>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</si>
  <si>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</si>
  <si>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</si>
  <si>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</si>
  <si>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</si>
  <si>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</si>
  <si>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</si>
  <si>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</si>
  <si>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</si>
  <si>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</si>
  <si>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</si>
  <si>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</si>
  <si>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</si>
  <si>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</si>
  <si>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</si>
  <si>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</si>
  <si>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</si>
  <si>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</si>
  <si>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</si>
  <si>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</si>
  <si>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</si>
  <si>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</si>
  <si>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</si>
  <si>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</si>
  <si>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</si>
  <si>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</si>
  <si>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</si>
  <si>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</si>
  <si>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</si>
  <si>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</si>
  <si>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</si>
  <si>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</si>
  <si>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</si>
  <si>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</si>
  <si>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</si>
  <si>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</si>
  <si>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</si>
  <si>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</si>
  <si>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</si>
  <si>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</si>
  <si>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</si>
  <si>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</si>
  <si>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</si>
  <si>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</si>
  <si>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</si>
  <si>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</si>
  <si>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</si>
  <si>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</si>
  <si>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</si>
  <si>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</si>
  <si>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</si>
  <si>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</si>
  <si>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</si>
  <si>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</si>
  <si>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</si>
  <si>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</si>
  <si>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</si>
  <si>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</si>
  <si>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</si>
  <si>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</si>
  <si>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</si>
  <si>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</si>
  <si>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</si>
  <si>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</si>
  <si>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</si>
  <si>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</si>
  <si>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</si>
  <si>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</si>
  <si>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</si>
  <si>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</si>
  <si>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</si>
  <si>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</si>
  <si>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</si>
  <si>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</si>
  <si>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</si>
  <si>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</si>
  <si>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</si>
  <si>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</si>
  <si>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</si>
  <si>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</si>
  <si>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</si>
  <si>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</si>
  <si>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</si>
  <si>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</si>
  <si>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</si>
  <si>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</si>
  <si>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</si>
  <si>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</si>
  <si>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</si>
  <si>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</si>
  <si>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</si>
  <si>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</si>
  <si>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</si>
  <si>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</si>
  <si>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</si>
  <si>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</si>
  <si>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</si>
  <si>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</si>
  <si>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</si>
  <si>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</si>
  <si>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</si>
  <si>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</si>
  <si>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</si>
  <si>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</si>
  <si>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</si>
  <si>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</si>
  <si>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</si>
  <si>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</si>
  <si>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</si>
  <si>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</si>
  <si>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</si>
  <si>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</si>
  <si>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</si>
  <si>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</si>
  <si>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</si>
  <si>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</si>
  <si>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</si>
  <si>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</si>
  <si>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</si>
  <si>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</si>
  <si>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</si>
  <si>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</si>
  <si>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</si>
  <si>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</si>
  <si>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</si>
  <si>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</si>
  <si>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</si>
  <si>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</si>
  <si>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</si>
  <si>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</si>
  <si>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</si>
  <si>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</si>
  <si>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</si>
  <si>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</si>
  <si>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</si>
  <si>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</si>
  <si>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</si>
  <si>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</si>
  <si>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</si>
  <si>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</si>
  <si>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</si>
  <si>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</si>
  <si>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</si>
  <si>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</si>
  <si>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</si>
  <si>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</si>
  <si>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</si>
  <si>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</si>
  <si>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</si>
  <si>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</si>
  <si>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</si>
  <si>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</si>
  <si>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</si>
  <si>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</si>
  <si>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</si>
  <si>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</si>
  <si>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</si>
  <si>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</si>
  <si>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</si>
  <si>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</si>
  <si>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</si>
  <si>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</si>
  <si>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</si>
  <si>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</si>
  <si>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</si>
  <si>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</si>
  <si>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</si>
  <si>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</si>
  <si>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</si>
  <si>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</si>
  <si>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</si>
  <si>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</si>
  <si>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</si>
  <si>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</si>
  <si>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</si>
  <si>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</si>
  <si>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</si>
  <si>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</si>
  <si>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</si>
  <si>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</si>
  <si>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</si>
  <si>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</si>
  <si>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</si>
  <si>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</si>
  <si>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</si>
  <si>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</si>
  <si>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</si>
  <si>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</si>
  <si>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</si>
  <si>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</si>
  <si>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</si>
  <si>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</si>
  <si>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</si>
  <si>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</si>
  <si>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</si>
  <si>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</si>
  <si>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</si>
  <si>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</si>
  <si>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</si>
  <si>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</si>
  <si>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</si>
  <si>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</si>
  <si>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</si>
  <si>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</si>
  <si>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</si>
  <si>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</si>
  <si>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</si>
  <si>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</si>
  <si>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</si>
  <si>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</si>
  <si>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</si>
  <si>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</si>
  <si>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</si>
  <si>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</si>
  <si>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</si>
  <si>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</si>
  <si>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</si>
  <si>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</si>
  <si>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</si>
  <si>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</si>
  <si>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</si>
  <si>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</si>
  <si>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</si>
  <si>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</si>
  <si>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</si>
  <si>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</si>
  <si>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</si>
  <si>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</si>
  <si>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</si>
  <si>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</si>
  <si>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</si>
  <si>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</si>
  <si>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</si>
  <si>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</si>
  <si>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</si>
  <si>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</si>
  <si>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</si>
  <si>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</si>
  <si>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</si>
  <si>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</si>
  <si>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</si>
  <si>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</si>
  <si>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</si>
  <si>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</si>
  <si>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</si>
  <si>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</si>
  <si>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</si>
  <si>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</si>
  <si>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</si>
  <si>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</si>
  <si>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</si>
  <si>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</si>
  <si>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</si>
  <si>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</si>
  <si>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</si>
  <si>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</si>
  <si>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</si>
  <si>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</si>
  <si>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</si>
  <si>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</si>
  <si>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</si>
  <si>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</si>
  <si>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</si>
  <si>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</si>
  <si>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</si>
  <si>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</si>
  <si>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</si>
  <si>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</si>
  <si>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</si>
  <si>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</si>
  <si>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</si>
  <si>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</si>
  <si>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</si>
  <si>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</si>
  <si>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</si>
  <si>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</si>
  <si>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</si>
  <si>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</si>
  <si>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</si>
  <si>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</si>
  <si>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</si>
  <si>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</si>
  <si>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</si>
  <si>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</si>
  <si>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</si>
  <si>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</si>
  <si>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</si>
  <si>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</si>
  <si>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</si>
  <si>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</si>
  <si>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</si>
  <si>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</si>
  <si>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</si>
  <si>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</si>
  <si>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</si>
  <si>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</si>
  <si>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</si>
  <si>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</si>
  <si>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</si>
  <si>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</si>
  <si>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</si>
  <si>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</si>
  <si>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</si>
  <si>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</si>
  <si>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</si>
  <si>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</si>
  <si>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</si>
  <si>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</si>
  <si>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</si>
  <si>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</si>
  <si>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</si>
  <si>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</si>
  <si>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</si>
  <si>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</si>
  <si>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</si>
  <si>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</si>
  <si>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</si>
  <si>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</si>
  <si>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</si>
  <si>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</si>
  <si>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</si>
  <si>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</si>
  <si>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</si>
  <si>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</si>
  <si>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</si>
  <si>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</si>
  <si>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</si>
  <si>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</si>
  <si>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</si>
  <si>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</si>
  <si>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</si>
  <si>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</si>
  <si>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</si>
  <si>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</si>
  <si>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</si>
  <si>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</si>
  <si>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</si>
  <si>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</si>
  <si>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</si>
  <si>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</si>
  <si>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</si>
  <si>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</si>
  <si>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</si>
  <si>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</si>
  <si>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</si>
  <si>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</si>
  <si>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</si>
  <si>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</si>
  <si>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</si>
  <si>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</si>
  <si>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</si>
  <si>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</si>
  <si>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</si>
  <si>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</si>
  <si>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</si>
  <si>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</si>
  <si>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</si>
  <si>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</si>
  <si>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</si>
  <si>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</si>
  <si>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</si>
  <si>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</si>
  <si>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</si>
  <si>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</si>
  <si>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</si>
  <si>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</si>
  <si>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</si>
  <si>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</si>
  <si>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</si>
  <si>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</si>
  <si>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</si>
  <si>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</si>
  <si>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</si>
  <si>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</si>
  <si>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</si>
  <si>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</si>
  <si>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</si>
  <si>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</si>
  <si>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</si>
  <si>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</si>
  <si>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</si>
  <si>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</si>
  <si>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</si>
  <si>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</si>
  <si>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</si>
  <si>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</si>
  <si>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</si>
  <si>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</si>
  <si>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</si>
  <si>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</si>
  <si>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</si>
  <si>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</si>
  <si>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</si>
  <si>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</si>
  <si>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</si>
  <si>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</si>
  <si>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</si>
  <si>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</si>
  <si>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</si>
  <si>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</si>
  <si>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</si>
  <si>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</si>
  <si>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</si>
  <si>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</si>
  <si>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</si>
  <si>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</si>
  <si>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</si>
  <si>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</si>
  <si>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</si>
  <si>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</si>
  <si>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</si>
  <si>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</si>
  <si>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</si>
  <si>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</si>
  <si>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</si>
  <si>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</si>
  <si>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</si>
  <si>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</si>
  <si>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</si>
  <si>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</si>
  <si>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</si>
  <si>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</si>
  <si>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</si>
  <si>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</si>
  <si>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</si>
  <si>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</si>
  <si>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</si>
  <si>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</si>
  <si>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</si>
  <si>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</si>
  <si>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</si>
  <si>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</si>
  <si>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</si>
  <si>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</si>
  <si>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</si>
  <si>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</si>
  <si>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</si>
  <si>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</si>
  <si>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</si>
  <si>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</si>
  <si>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</si>
  <si>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</si>
  <si>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</si>
  <si>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</si>
  <si>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</si>
  <si>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</si>
  <si>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</si>
  <si>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</si>
  <si>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</si>
  <si>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</si>
  <si>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</si>
  <si>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</si>
  <si>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</si>
  <si>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</si>
  <si>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</si>
  <si>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</si>
  <si>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</si>
  <si>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</si>
  <si>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</si>
  <si>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</si>
  <si>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</si>
  <si>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</si>
  <si>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</si>
  <si>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</si>
  <si>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</si>
  <si>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</si>
  <si>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</si>
  <si>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</si>
  <si>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</si>
  <si>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</si>
  <si>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</si>
  <si>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</si>
  <si>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</si>
  <si>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</si>
  <si>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</si>
  <si>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</si>
  <si>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</si>
  <si>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</si>
  <si>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</si>
  <si>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</si>
  <si>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</si>
  <si>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</si>
  <si>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</si>
  <si>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</si>
  <si>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</si>
  <si>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</si>
  <si>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</si>
  <si>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</si>
  <si>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</si>
  <si>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</si>
  <si>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</si>
  <si>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</si>
  <si>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</si>
  <si>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</si>
  <si>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</si>
  <si>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</si>
  <si>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</si>
  <si>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</si>
  <si>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</si>
  <si>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</si>
  <si>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</si>
  <si>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</si>
  <si>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</si>
  <si>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</si>
  <si>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</si>
  <si>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</si>
  <si>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</si>
  <si>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</si>
  <si>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</si>
  <si>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</si>
  <si>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</si>
  <si>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</si>
  <si>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</si>
  <si>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</si>
  <si>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</si>
  <si>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</si>
  <si>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</si>
  <si>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</si>
  <si>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</si>
  <si>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</si>
  <si>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</si>
  <si>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</si>
  <si>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</si>
  <si>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</si>
  <si>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</si>
  <si>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</si>
  <si>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</si>
  <si>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</si>
  <si>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</si>
  <si>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</si>
  <si>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</si>
  <si>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</si>
  <si>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</si>
  <si>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</si>
  <si>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</si>
  <si>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</si>
  <si>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</si>
  <si>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</si>
  <si>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</si>
  <si>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</si>
  <si>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</si>
  <si>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</si>
  <si>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</si>
  <si>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</si>
  <si>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</si>
  <si>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</si>
  <si>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</si>
  <si>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</si>
  <si>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</si>
  <si>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</si>
  <si>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</si>
  <si>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</si>
  <si>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</si>
  <si>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</si>
  <si>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</si>
  <si>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</si>
  <si>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</si>
  <si>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</si>
  <si>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</si>
  <si>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</si>
  <si>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</si>
  <si>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</si>
  <si>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</si>
  <si>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</si>
  <si>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</si>
  <si>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</si>
  <si>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</si>
  <si>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</si>
  <si>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</si>
  <si>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</si>
  <si>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</si>
  <si>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</si>
  <si>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</si>
  <si>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</si>
  <si>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</si>
  <si>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</si>
  <si>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</si>
  <si>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</si>
  <si>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</si>
  <si>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</si>
  <si>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</si>
  <si>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</si>
  <si>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</si>
  <si>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</si>
  <si>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</si>
  <si>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</si>
  <si>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</si>
  <si>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</si>
  <si>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</si>
  <si>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</si>
  <si>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</si>
  <si>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</si>
  <si>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</si>
  <si>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</si>
  <si>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</si>
  <si>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</si>
  <si>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</si>
  <si>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</si>
  <si>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</si>
  <si>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</si>
  <si>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</si>
  <si>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</si>
  <si>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</si>
  <si>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</si>
  <si>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</si>
  <si>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</si>
  <si>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</si>
  <si>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</si>
  <si>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</si>
  <si>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</si>
  <si>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</si>
  <si>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</si>
  <si>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</si>
  <si>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</si>
  <si>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</si>
  <si>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</si>
  <si>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</si>
  <si>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</si>
  <si>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</si>
  <si>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</si>
  <si>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</si>
  <si>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</si>
  <si>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</si>
  <si>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</si>
  <si>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</si>
  <si>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</si>
  <si>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</si>
  <si>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</si>
  <si>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</si>
  <si>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</si>
  <si>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</si>
  <si>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</si>
  <si>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</si>
  <si>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</si>
  <si>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</si>
  <si>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</si>
  <si>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</si>
  <si>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</si>
  <si>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</si>
  <si>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</si>
  <si>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</si>
  <si>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</si>
  <si>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</si>
  <si>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</si>
  <si>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</si>
  <si>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</si>
  <si>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</si>
  <si>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</si>
  <si>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</si>
  <si>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</si>
  <si>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</si>
  <si>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</si>
  <si>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</si>
  <si>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</si>
  <si>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</si>
  <si>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</si>
  <si>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</si>
  <si>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</si>
  <si>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</si>
  <si>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</si>
  <si>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</si>
  <si>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</si>
  <si>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</si>
  <si>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</si>
  <si>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</si>
  <si>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</si>
  <si>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</si>
  <si>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</si>
  <si>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</si>
  <si>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</si>
  <si>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</si>
  <si>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</si>
  <si>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</si>
  <si>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</si>
  <si>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</si>
  <si>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</si>
  <si>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</si>
  <si>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</si>
  <si>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</si>
  <si>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</si>
  <si>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</si>
  <si>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</si>
  <si>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</si>
  <si>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</si>
  <si>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</si>
  <si>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</si>
  <si>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</si>
  <si>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</si>
  <si>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</si>
  <si>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</si>
  <si>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</si>
  <si>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</si>
  <si>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</si>
  <si>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</si>
  <si>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</si>
  <si>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</si>
  <si>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</si>
  <si>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</si>
  <si>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</si>
  <si>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</si>
  <si>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</si>
  <si>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</si>
  <si>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</si>
  <si>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</si>
  <si>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</si>
  <si>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</si>
  <si>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</si>
  <si>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</si>
  <si>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</si>
  <si>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</si>
  <si>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</si>
  <si>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</si>
  <si>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</si>
  <si>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</si>
  <si>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</si>
  <si>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</si>
  <si>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</si>
  <si>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</si>
  <si>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</si>
  <si>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</si>
  <si>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</si>
  <si>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</si>
  <si>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</si>
  <si>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</si>
  <si>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</si>
  <si>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</si>
  <si>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</si>
  <si>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</si>
  <si>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</si>
  <si>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</si>
  <si>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</si>
  <si>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</si>
  <si>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</si>
  <si>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</si>
  <si>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</si>
  <si>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</si>
  <si>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</si>
  <si>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</si>
  <si>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</si>
  <si>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</si>
  <si>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</si>
  <si>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</si>
  <si>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</si>
  <si>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</si>
  <si>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</si>
  <si>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</si>
  <si>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</si>
  <si>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</si>
  <si>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</si>
  <si>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</si>
  <si>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</si>
  <si>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</si>
  <si>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</si>
  <si>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</si>
  <si>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</si>
  <si>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</si>
  <si>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</si>
  <si>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</si>
  <si>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</si>
  <si>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</si>
  <si>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</si>
  <si>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</si>
  <si>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</si>
  <si>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</si>
  <si>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</si>
  <si>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</si>
  <si>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</si>
  <si>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</si>
  <si>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</si>
  <si>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</si>
  <si>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</si>
  <si>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</si>
  <si>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</si>
  <si>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</si>
  <si>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</si>
  <si>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</si>
  <si>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</si>
  <si>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</si>
  <si>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</si>
  <si>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</si>
  <si>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</si>
  <si>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</si>
  <si>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</si>
  <si>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</si>
  <si>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</si>
  <si>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</si>
  <si>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</si>
  <si>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</si>
  <si>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</si>
  <si>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</si>
  <si>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</si>
  <si>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</si>
  <si>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</si>
  <si>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</si>
  <si>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</si>
  <si>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</si>
  <si>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</si>
  <si>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</si>
  <si>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</si>
  <si>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</si>
  <si>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</si>
  <si>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</si>
  <si>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</si>
  <si>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</si>
  <si>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</si>
  <si>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</si>
  <si>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</si>
  <si>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</si>
  <si>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</si>
  <si>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</si>
  <si>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</si>
  <si>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</si>
  <si>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</si>
  <si>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</si>
  <si>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</si>
  <si>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</si>
  <si>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</si>
  <si>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</si>
  <si>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</si>
  <si>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</si>
  <si>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</si>
  <si>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</si>
  <si>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</si>
  <si>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</si>
  <si>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</si>
  <si>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</si>
  <si>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</si>
  <si>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</si>
  <si>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</si>
  <si>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</si>
  <si>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</si>
  <si>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</si>
  <si>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</si>
  <si>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</si>
  <si>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</si>
  <si>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</si>
  <si>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</si>
  <si>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</si>
  <si>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</si>
  <si>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</si>
  <si>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</si>
  <si>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</si>
  <si>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</si>
  <si>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</si>
  <si>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</si>
  <si>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</si>
  <si>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</si>
  <si>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</si>
  <si>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</si>
  <si>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</si>
  <si>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</si>
  <si>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</si>
  <si>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</si>
  <si>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</si>
  <si>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</si>
  <si>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</si>
  <si>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</si>
  <si>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</si>
  <si>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</si>
  <si>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</si>
  <si>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</si>
  <si>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</si>
  <si>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</si>
  <si>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</si>
  <si>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</si>
  <si>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</si>
  <si>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</si>
  <si>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</si>
  <si>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</si>
  <si>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</si>
  <si>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</si>
  <si>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</si>
  <si>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</si>
  <si>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</si>
  <si>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</si>
  <si>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</si>
  <si>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</si>
  <si>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</si>
  <si>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</si>
  <si>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</si>
  <si>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</si>
  <si>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</si>
  <si>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</si>
  <si>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</si>
  <si>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</si>
  <si>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</si>
  <si>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</si>
  <si>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</si>
  <si>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</si>
  <si>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</si>
  <si>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</si>
  <si>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</si>
  <si>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</si>
  <si>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</si>
  <si>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</si>
  <si>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</si>
  <si>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</si>
  <si>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</si>
  <si>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</si>
  <si>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</si>
  <si>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</si>
  <si>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</si>
  <si>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</si>
  <si>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</si>
  <si>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</si>
  <si>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</si>
  <si>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</si>
  <si>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</si>
  <si>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</si>
  <si>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</si>
  <si>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</si>
  <si>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</si>
  <si>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</si>
  <si>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</si>
  <si>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</si>
  <si>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</si>
  <si>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</si>
  <si>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</si>
  <si>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</si>
  <si>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</si>
  <si>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</si>
  <si>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</si>
  <si>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</si>
  <si>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</si>
  <si>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</si>
  <si>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</si>
  <si>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</si>
  <si>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</si>
  <si>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</si>
  <si>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</si>
  <si>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</si>
  <si>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</si>
  <si>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</si>
  <si>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</si>
  <si>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</si>
  <si>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</si>
  <si>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</si>
  <si>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</si>
  <si>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</si>
  <si>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</si>
  <si>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</si>
  <si>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</si>
  <si>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</si>
  <si>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</si>
  <si>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</si>
  <si>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</si>
  <si>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</si>
  <si>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</si>
  <si>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</si>
  <si>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</si>
  <si>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</si>
  <si>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</si>
  <si>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</si>
  <si>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</si>
  <si>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</si>
  <si>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</si>
  <si>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</si>
  <si>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</si>
  <si>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</si>
  <si>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</si>
  <si>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</si>
  <si>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</si>
  <si>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</si>
  <si>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</si>
  <si>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</si>
  <si>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</si>
  <si>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</si>
  <si>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</si>
  <si>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</si>
  <si>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</si>
  <si>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</si>
  <si>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</si>
  <si>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</si>
  <si>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</si>
  <si>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</si>
  <si>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</si>
  <si>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</si>
  <si>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</si>
  <si>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</si>
  <si>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</si>
  <si>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</si>
  <si>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</si>
  <si>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</si>
  <si>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</si>
  <si>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</si>
  <si>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</si>
  <si>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</si>
  <si>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</si>
  <si>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</si>
  <si>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</si>
  <si>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</si>
  <si>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</si>
  <si>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</si>
  <si>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</si>
  <si>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</si>
  <si>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</si>
  <si>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</si>
  <si>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</si>
  <si>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</si>
  <si>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</si>
  <si>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</si>
  <si>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</si>
  <si>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</si>
  <si>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</si>
  <si>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</si>
  <si>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</si>
  <si>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</si>
  <si>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</si>
  <si>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</si>
  <si>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</si>
  <si>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</si>
  <si>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</si>
  <si>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</si>
  <si>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</si>
  <si>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</si>
  <si>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</si>
  <si>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</si>
  <si>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</si>
  <si>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</si>
  <si>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</si>
  <si>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</si>
  <si>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</si>
  <si>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</si>
  <si>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</si>
  <si>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</si>
  <si>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</si>
  <si>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</si>
  <si>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</si>
  <si>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</si>
  <si>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</si>
  <si>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</si>
  <si>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</si>
  <si>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</si>
  <si>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</si>
  <si>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</si>
  <si>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</si>
  <si>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</si>
  <si>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</si>
  <si>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</si>
  <si>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</si>
  <si>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</si>
  <si>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</si>
  <si>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</si>
  <si>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</si>
  <si>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</si>
  <si>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</si>
  <si>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</si>
  <si>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</si>
  <si>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</si>
  <si>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</si>
  <si>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</si>
  <si>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</si>
  <si>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</si>
  <si>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</si>
  <si>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</si>
  <si>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</si>
  <si>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</si>
  <si>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</si>
  <si>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</si>
  <si>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</si>
  <si>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</si>
  <si>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</si>
  <si>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</si>
  <si>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</si>
  <si>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</si>
  <si>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</si>
  <si>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</si>
  <si>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</si>
  <si>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</si>
  <si>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</si>
  <si>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</si>
  <si>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</si>
  <si>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</si>
  <si>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</si>
  <si>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</si>
  <si>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</si>
  <si>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</si>
  <si>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</si>
  <si>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</si>
  <si>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</si>
  <si>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</si>
  <si>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</si>
  <si>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</si>
  <si>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</si>
  <si>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</si>
  <si>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</si>
  <si>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</si>
  <si>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</si>
  <si>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</si>
  <si>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</si>
  <si>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</si>
  <si>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</si>
  <si>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</si>
  <si>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</si>
  <si>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</si>
  <si>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</si>
  <si>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</si>
  <si>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</si>
  <si>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</si>
  <si>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</si>
  <si>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</si>
  <si>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</si>
  <si>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</si>
  <si>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</si>
  <si>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</si>
  <si>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</si>
  <si>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</si>
  <si>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</si>
  <si>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</si>
  <si>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</si>
  <si>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</si>
  <si>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</si>
  <si>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</si>
  <si>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</si>
  <si>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</si>
  <si>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</si>
  <si>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</si>
  <si>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</si>
  <si>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</si>
  <si>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</si>
  <si>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</si>
  <si>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</si>
  <si>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</si>
  <si>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</si>
  <si>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</si>
  <si>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</si>
  <si>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</si>
  <si>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</si>
  <si>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</si>
  <si>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</si>
  <si>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</si>
  <si>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</si>
  <si>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</si>
  <si>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</si>
  <si>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</si>
  <si>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</si>
  <si>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</si>
  <si>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</si>
  <si>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</si>
  <si>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</si>
  <si>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</si>
  <si>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</si>
  <si>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</si>
  <si>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</si>
  <si>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</si>
  <si>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</si>
  <si>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</si>
  <si>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</si>
  <si>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</si>
  <si>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</si>
  <si>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</si>
  <si>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</si>
  <si>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</si>
  <si>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</si>
  <si>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</si>
  <si>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</si>
  <si>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</si>
  <si>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</si>
  <si>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</si>
  <si>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</si>
  <si>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</si>
  <si>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</si>
  <si>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</si>
  <si>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</si>
  <si>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</si>
  <si>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</si>
  <si>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</si>
  <si>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</si>
  <si>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</si>
  <si>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</si>
  <si>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</si>
  <si>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</si>
  <si>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</si>
  <si>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</si>
  <si>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</si>
  <si>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</si>
  <si>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</si>
  <si>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</si>
  <si>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</si>
  <si>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</si>
  <si>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</si>
  <si>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</si>
  <si>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</si>
  <si>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</si>
  <si>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</si>
  <si>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</si>
  <si>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</si>
  <si>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</si>
  <si>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</si>
  <si>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</si>
  <si>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</si>
  <si>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</si>
  <si>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</si>
  <si>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</si>
  <si>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</si>
  <si>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</si>
  <si>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</si>
  <si>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</si>
  <si>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</si>
  <si>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</si>
  <si>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</si>
  <si>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</si>
  <si>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</si>
  <si>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</si>
  <si>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</si>
  <si>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</si>
  <si>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</si>
  <si>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</si>
  <si>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</si>
  <si>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</si>
  <si>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</si>
  <si>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</si>
  <si>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</si>
  <si>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</si>
  <si>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</si>
  <si>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</si>
  <si>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</si>
  <si>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</si>
  <si>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</si>
  <si>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</si>
  <si>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</si>
  <si>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</si>
  <si>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</si>
  <si>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</si>
  <si>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</si>
  <si>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</si>
  <si>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</si>
  <si>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</si>
  <si>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</si>
  <si>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</si>
  <si>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</si>
  <si>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</si>
  <si>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</si>
  <si>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</si>
  <si>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</si>
  <si>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</si>
  <si>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</si>
  <si>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</si>
  <si>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</si>
  <si>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</si>
  <si>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</si>
  <si>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</si>
  <si>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</si>
  <si>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</si>
  <si>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</si>
  <si>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</si>
  <si>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</si>
  <si>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</si>
  <si>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</si>
  <si>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</si>
  <si>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</si>
  <si>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</si>
  <si>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</si>
  <si>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</si>
  <si>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</si>
  <si>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</si>
  <si>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</si>
  <si>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</si>
  <si>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</si>
  <si>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</si>
  <si>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</si>
  <si>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</si>
  <si>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</si>
  <si>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</si>
  <si>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</si>
  <si>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</si>
  <si>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</si>
  <si>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</si>
  <si>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</si>
  <si>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</si>
  <si>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</si>
  <si>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</si>
  <si>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</si>
  <si>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</si>
  <si>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</si>
  <si>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</si>
  <si>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</si>
  <si>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</si>
  <si>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</si>
  <si>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</si>
  <si>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</si>
  <si>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</si>
  <si>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</si>
  <si>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</si>
  <si>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</si>
  <si>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</si>
  <si>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</si>
  <si>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</si>
  <si>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</si>
  <si>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</si>
  <si>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</si>
  <si>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</si>
  <si>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</si>
  <si>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</si>
  <si>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</si>
  <si>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</si>
  <si>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</si>
  <si>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</si>
  <si>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</si>
  <si>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</si>
  <si>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</si>
  <si>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</si>
  <si>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</si>
  <si>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</si>
  <si>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</si>
  <si>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</si>
  <si>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</si>
  <si>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</si>
  <si>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</si>
  <si>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</si>
  <si>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</si>
  <si>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</si>
  <si>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</si>
  <si>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</si>
  <si>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</si>
  <si>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</si>
  <si>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</si>
  <si>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</si>
  <si>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</si>
  <si>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</si>
  <si>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</si>
  <si>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</si>
  <si>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</si>
  <si>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</si>
  <si>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</si>
  <si>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</si>
  <si>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</si>
  <si>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</si>
  <si>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</si>
  <si>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</si>
  <si>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</si>
  <si>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</si>
  <si>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</si>
  <si>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</si>
  <si>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</si>
  <si>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</si>
  <si>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</si>
  <si>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</si>
  <si>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</si>
  <si>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</si>
  <si>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</si>
  <si>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</si>
  <si>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</si>
  <si>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</si>
  <si>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</si>
  <si>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</si>
  <si>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</si>
  <si>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</si>
  <si>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</si>
  <si>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</si>
  <si>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</si>
  <si>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</si>
  <si>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</si>
  <si>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</si>
  <si>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</si>
  <si>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</si>
  <si>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</si>
  <si>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</si>
  <si>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</si>
  <si>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</si>
  <si>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</si>
  <si>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</si>
  <si>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</si>
  <si>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</si>
  <si>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</si>
  <si>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</si>
  <si>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</si>
  <si>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</si>
  <si>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</si>
  <si>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</si>
  <si>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</si>
  <si>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</si>
  <si>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</si>
  <si>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</si>
  <si>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</si>
  <si>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</si>
  <si>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</si>
  <si>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</si>
  <si>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</si>
  <si>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</si>
  <si>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</si>
  <si>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</si>
  <si>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</si>
  <si>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</si>
  <si>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</si>
  <si>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</si>
  <si>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</si>
  <si>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</si>
  <si>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</si>
  <si>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</si>
  <si>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</si>
  <si>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</si>
  <si>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</si>
  <si>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</si>
  <si>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</si>
  <si>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</si>
  <si>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</si>
  <si>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</si>
  <si>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</si>
  <si>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</si>
  <si>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</si>
  <si>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</si>
  <si>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</si>
  <si>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</si>
  <si>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</si>
  <si>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</si>
  <si>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</si>
  <si>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</si>
  <si>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</si>
  <si>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</si>
  <si>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</si>
  <si>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</si>
  <si>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</si>
  <si>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</si>
  <si>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</si>
  <si>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</si>
  <si>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</si>
  <si>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</si>
  <si>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</si>
  <si>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</si>
  <si>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</si>
  <si>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</si>
  <si>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</si>
  <si>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</si>
  <si>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</si>
  <si>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</si>
  <si>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</si>
  <si>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</si>
  <si>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</si>
  <si>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</si>
  <si>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</si>
  <si>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</si>
  <si>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</si>
  <si>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</si>
  <si>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</si>
  <si>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</si>
  <si>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</si>
  <si>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</si>
  <si>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</si>
  <si>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</si>
  <si>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</si>
  <si>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</si>
  <si>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</si>
  <si>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</si>
  <si>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</si>
  <si>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</si>
  <si>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</si>
  <si>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</si>
  <si>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</si>
  <si>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</si>
  <si>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</si>
  <si>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</si>
  <si>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</si>
  <si>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</si>
  <si>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</si>
  <si>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</si>
  <si>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</si>
  <si>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</si>
  <si>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</si>
  <si>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</si>
  <si>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</si>
  <si>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</si>
  <si>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</si>
  <si>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</si>
  <si>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</si>
  <si>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</si>
  <si>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</si>
  <si>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</si>
  <si>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</si>
  <si>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</si>
  <si>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</si>
  <si>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</si>
  <si>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</si>
  <si>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</si>
  <si>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</si>
  <si>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</si>
  <si>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</si>
  <si>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</si>
  <si>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</si>
  <si>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</si>
  <si>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</si>
  <si>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</si>
  <si>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</si>
  <si>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</si>
  <si>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</si>
  <si>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</si>
  <si>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</si>
  <si>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</si>
  <si>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</si>
  <si>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</si>
  <si>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</si>
  <si>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</si>
  <si>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</si>
  <si>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</si>
  <si>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</si>
  <si>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</si>
  <si>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</si>
  <si>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</si>
  <si>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</si>
  <si>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</si>
  <si>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</si>
  <si>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</si>
  <si>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</si>
  <si>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</si>
  <si>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</si>
  <si>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</si>
  <si>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</si>
  <si>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</si>
  <si>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</si>
  <si>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</si>
  <si>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</si>
  <si>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</si>
  <si>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</si>
  <si>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</si>
  <si>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</si>
  <si>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</si>
  <si>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</si>
  <si>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</si>
  <si>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</si>
  <si>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</si>
  <si>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</si>
  <si>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</si>
  <si>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</si>
  <si>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</si>
  <si>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</si>
  <si>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</si>
  <si>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</si>
  <si>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</si>
  <si>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</si>
  <si>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</si>
  <si>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</si>
  <si>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</si>
  <si>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</si>
  <si>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</si>
  <si>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</si>
  <si>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</si>
  <si>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</si>
  <si>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</si>
  <si>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</si>
  <si>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</si>
  <si>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</si>
  <si>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</si>
  <si>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</si>
  <si>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</si>
  <si>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</si>
  <si>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</si>
  <si>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</si>
  <si>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</si>
  <si>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</si>
  <si>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</si>
  <si>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</si>
  <si>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</si>
  <si>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</si>
  <si>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</si>
  <si>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</si>
  <si>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</si>
  <si>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</si>
  <si>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</si>
  <si>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</si>
  <si>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</si>
  <si>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</si>
  <si>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</si>
  <si>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</si>
  <si>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</si>
  <si>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</si>
  <si>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</si>
  <si>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</si>
  <si>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</si>
  <si>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</si>
  <si>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</si>
  <si>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</si>
  <si>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</si>
  <si>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</si>
  <si>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</si>
  <si>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</si>
  <si>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</si>
  <si>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</si>
  <si>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</si>
  <si>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</si>
  <si>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</si>
  <si>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</si>
  <si>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</si>
  <si>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</si>
  <si>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</si>
  <si>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</si>
  <si>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</si>
  <si>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</si>
  <si>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</si>
  <si>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</si>
  <si>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</si>
  <si>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</si>
  <si>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</si>
  <si>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</si>
  <si>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</si>
  <si>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</si>
  <si>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</si>
  <si>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</si>
  <si>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</si>
  <si>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</si>
  <si>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</si>
  <si>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</si>
  <si>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</si>
  <si>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</si>
  <si>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</si>
  <si>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</si>
  <si>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</si>
  <si>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</si>
  <si>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</si>
  <si>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</si>
  <si>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</si>
  <si>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</si>
  <si>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</si>
  <si>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</si>
  <si>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</si>
  <si>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</si>
  <si>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</si>
  <si>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</si>
  <si>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</si>
  <si>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</si>
  <si>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</si>
  <si>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</si>
  <si>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</si>
  <si>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</si>
  <si>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</si>
  <si>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</si>
  <si>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</si>
  <si>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</si>
  <si>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</si>
  <si>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</si>
  <si>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</si>
  <si>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</si>
  <si>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</si>
  <si>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</si>
  <si>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</si>
  <si>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</si>
  <si>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</si>
  <si>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</si>
  <si>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</si>
  <si>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</si>
  <si>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</si>
  <si>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</si>
  <si>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</si>
  <si>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</si>
  <si>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</si>
  <si>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</si>
  <si>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</si>
  <si>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</si>
  <si>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</si>
  <si>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</si>
  <si>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</si>
  <si>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</si>
  <si>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</si>
  <si>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</si>
  <si>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</si>
  <si>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</si>
  <si>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</si>
  <si>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</si>
  <si>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</si>
  <si>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</si>
  <si>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</si>
  <si>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</si>
  <si>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</si>
  <si>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</si>
  <si>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</si>
  <si>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</si>
  <si>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</si>
  <si>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</si>
  <si>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</si>
  <si>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</si>
  <si>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</si>
  <si>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</si>
  <si>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</si>
  <si>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</si>
  <si>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</si>
  <si>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</si>
  <si>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</si>
  <si>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</si>
  <si>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</si>
  <si>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</si>
  <si>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</si>
  <si>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</si>
  <si>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</si>
  <si>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</si>
  <si>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</si>
  <si>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</si>
  <si>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</si>
  <si>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</si>
  <si>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</si>
  <si>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</si>
  <si>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</si>
  <si>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</si>
  <si>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</si>
  <si>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</si>
  <si>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</si>
  <si>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</si>
  <si>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</si>
  <si>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</si>
  <si>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</si>
  <si>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</si>
  <si>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</si>
  <si>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</si>
  <si>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</si>
  <si>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</si>
  <si>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</si>
  <si>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</si>
  <si>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</si>
  <si>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</si>
  <si>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</si>
  <si>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</si>
  <si>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</si>
  <si>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</si>
  <si>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</si>
  <si>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</si>
  <si>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</si>
  <si>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</si>
  <si>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</si>
  <si>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</si>
  <si>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</si>
  <si>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</si>
  <si>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</si>
  <si>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</si>
  <si>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</si>
  <si>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</si>
  <si>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</si>
  <si>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</si>
  <si>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</si>
  <si>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</si>
  <si>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</si>
  <si>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</si>
  <si>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</si>
  <si>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</si>
  <si>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</si>
  <si>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</si>
  <si>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</si>
  <si>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</si>
  <si>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</si>
  <si>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</si>
  <si>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</si>
  <si>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</si>
  <si>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</si>
  <si>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</si>
  <si>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</si>
  <si>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</si>
  <si>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</si>
  <si>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</si>
  <si>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</si>
  <si>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</si>
  <si>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</si>
  <si>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</si>
  <si>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</si>
  <si>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</si>
  <si>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</si>
  <si>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</si>
  <si>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</si>
  <si>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</si>
  <si>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</si>
  <si>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</si>
  <si>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</si>
  <si>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</si>
  <si>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</si>
  <si>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</si>
  <si>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</si>
  <si>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</si>
  <si>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</si>
  <si>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</si>
  <si>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</si>
  <si>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</si>
  <si>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</si>
  <si>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</si>
  <si>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</si>
  <si>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</si>
  <si>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</si>
  <si>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</si>
  <si>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</si>
  <si>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</si>
  <si>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</si>
  <si>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</si>
  <si>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</si>
  <si>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</si>
  <si>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</si>
  <si>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</si>
  <si>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</si>
  <si>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</si>
  <si>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</si>
  <si>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</si>
  <si>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</si>
  <si>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</si>
  <si>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</si>
  <si>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</si>
  <si>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</si>
  <si>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</si>
  <si>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</si>
  <si>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</si>
  <si>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</si>
  <si>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</si>
  <si>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</si>
  <si>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</si>
  <si>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</si>
  <si>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</si>
  <si>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</si>
  <si>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</si>
  <si>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</si>
  <si>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</si>
  <si>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</si>
  <si>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</si>
  <si>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</si>
  <si>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</si>
  <si>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</si>
  <si>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</si>
  <si>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</si>
  <si>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</si>
  <si>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</si>
  <si>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</si>
  <si>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</si>
  <si>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</si>
  <si>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</si>
  <si>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</si>
  <si>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</si>
  <si>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</si>
  <si>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</si>
  <si>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</si>
  <si>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</si>
  <si>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</si>
  <si>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</si>
  <si>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</si>
  <si>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</si>
  <si>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</si>
  <si>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</si>
  <si>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</si>
  <si>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</si>
  <si>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</si>
  <si>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</si>
  <si>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</si>
  <si>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</si>
  <si>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</si>
  <si>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</si>
  <si>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</si>
  <si>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</si>
  <si>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</si>
  <si>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</si>
  <si>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</si>
  <si>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</si>
  <si>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</si>
  <si>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</si>
  <si>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</si>
  <si>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</si>
  <si>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</si>
  <si>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</si>
  <si>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</si>
  <si>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</si>
  <si>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</si>
  <si>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</si>
  <si>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</si>
  <si>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</si>
  <si>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</si>
  <si>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</si>
  <si>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</si>
  <si>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</si>
  <si>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</si>
  <si>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</si>
  <si>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</si>
  <si>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</si>
  <si>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</si>
  <si>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</si>
  <si>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</si>
  <si>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</si>
  <si>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</si>
  <si>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</si>
  <si>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</si>
  <si>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</si>
  <si>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</si>
  <si>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</si>
  <si>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</si>
  <si>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</si>
  <si>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</si>
  <si>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</si>
  <si>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</si>
  <si>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</si>
  <si>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</si>
  <si>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</si>
  <si>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</si>
  <si>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</si>
  <si>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</si>
  <si>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</si>
  <si>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</si>
  <si>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</si>
  <si>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</si>
  <si>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</si>
  <si>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</si>
  <si>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</si>
  <si>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</si>
  <si>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</si>
  <si>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</si>
  <si>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</si>
  <si>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</si>
  <si>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</si>
  <si>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</si>
  <si>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</si>
  <si>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</si>
  <si>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</si>
  <si>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</si>
  <si>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</si>
  <si>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</si>
  <si>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</si>
  <si>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</si>
  <si>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</si>
  <si>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</si>
  <si>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</si>
  <si>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</si>
  <si>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</si>
  <si>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</si>
  <si>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</si>
  <si>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</si>
  <si>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</si>
  <si>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</si>
  <si>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</si>
  <si>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</si>
  <si>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</si>
  <si>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</si>
  <si>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</si>
  <si>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</si>
  <si>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</si>
  <si>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</si>
  <si>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</si>
  <si>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</si>
  <si>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</si>
  <si>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</si>
  <si>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</si>
  <si>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</si>
  <si>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</si>
  <si>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</si>
  <si>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</si>
  <si>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</si>
  <si>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</si>
  <si>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</si>
  <si>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</si>
  <si>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</si>
  <si>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</si>
  <si>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</si>
  <si>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</si>
  <si>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</si>
  <si>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</si>
  <si>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</si>
  <si>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</si>
  <si>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</si>
  <si>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</si>
  <si>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</si>
  <si>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</si>
  <si>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</si>
  <si>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</si>
  <si>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</si>
  <si>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</si>
  <si>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</si>
  <si>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</si>
  <si>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</si>
  <si>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</si>
  <si>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</si>
  <si>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</si>
  <si>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</si>
  <si>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</si>
  <si>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</si>
  <si>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</si>
  <si>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</si>
  <si>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</si>
  <si>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</si>
  <si>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</si>
  <si>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</si>
  <si>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</si>
  <si>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</si>
  <si>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</si>
  <si>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</si>
  <si>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</si>
  <si>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</si>
  <si>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</si>
  <si>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</si>
  <si>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</si>
  <si>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</si>
  <si>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</si>
  <si>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</si>
  <si>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</si>
  <si>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</si>
  <si>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</si>
  <si>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</si>
  <si>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</si>
  <si>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</si>
  <si>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</si>
  <si>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</si>
  <si>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</si>
  <si>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</si>
  <si>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</si>
  <si>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</si>
  <si>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</si>
  <si>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</si>
  <si>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</si>
  <si>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</si>
  <si>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</si>
  <si>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</si>
  <si>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</si>
  <si>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</si>
  <si>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</si>
  <si>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</si>
  <si>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</si>
  <si>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</si>
  <si>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</si>
  <si>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</si>
  <si>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</si>
  <si>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</si>
  <si>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</si>
  <si>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</si>
  <si>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</si>
  <si>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</si>
  <si>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</si>
  <si>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</si>
  <si>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</si>
  <si>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</si>
  <si>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</si>
  <si>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</si>
  <si>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</si>
  <si>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</si>
  <si>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</si>
  <si>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</si>
  <si>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</si>
  <si>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</si>
  <si>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</si>
  <si>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</si>
  <si>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</si>
  <si>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</si>
  <si>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</si>
  <si>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</si>
  <si>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</si>
  <si>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</si>
  <si>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</si>
  <si>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</si>
  <si>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</si>
  <si>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</si>
  <si>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</si>
  <si>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</si>
  <si>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</si>
  <si>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</si>
  <si>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</si>
  <si>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</si>
  <si>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</si>
  <si>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</si>
  <si>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</si>
  <si>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</si>
  <si>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</si>
  <si>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</si>
  <si>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</si>
  <si>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</si>
  <si>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</si>
  <si>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</si>
  <si>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</si>
  <si>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</si>
  <si>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</si>
  <si>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</si>
  <si>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</si>
  <si>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</si>
  <si>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</si>
  <si>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</si>
  <si>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</si>
  <si>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</si>
  <si>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</si>
  <si>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</si>
  <si>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</si>
  <si>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</si>
  <si>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</si>
  <si>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</si>
  <si>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</si>
  <si>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</si>
  <si>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</si>
  <si>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</si>
  <si>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</si>
  <si>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</si>
  <si>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</si>
  <si>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</si>
  <si>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</si>
  <si>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</si>
  <si>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</si>
  <si>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</si>
  <si>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</si>
  <si>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</si>
  <si>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</si>
  <si>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</si>
  <si>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</si>
  <si>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</si>
  <si>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</si>
  <si>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</si>
  <si>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</si>
  <si>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</si>
  <si>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</si>
  <si>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</si>
  <si>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</si>
  <si>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</si>
  <si>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</si>
  <si>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</si>
  <si>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</si>
  <si>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</si>
  <si>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</si>
  <si>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</si>
  <si>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</si>
  <si>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</si>
  <si>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</si>
  <si>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</si>
  <si>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</si>
  <si>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</si>
  <si>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</si>
  <si>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</si>
  <si>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</si>
  <si>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</si>
  <si>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</si>
  <si>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</si>
  <si>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</si>
  <si>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</si>
  <si>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</si>
  <si>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</si>
  <si>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</si>
  <si>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</si>
  <si>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</si>
  <si>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</si>
  <si>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</si>
  <si>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</si>
  <si>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</si>
  <si>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</si>
  <si>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</si>
  <si>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</si>
  <si>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</si>
  <si>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</si>
  <si>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</si>
  <si>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</si>
  <si>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</si>
  <si>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</si>
  <si>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</si>
  <si>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</si>
  <si>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</si>
  <si>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</si>
  <si>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</si>
  <si>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</si>
  <si>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</si>
  <si>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</si>
  <si>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</si>
  <si>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</si>
  <si>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</si>
  <si>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</si>
  <si>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</si>
  <si>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</si>
  <si>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</si>
  <si>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</si>
  <si>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</si>
  <si>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</si>
  <si>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</si>
  <si>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</si>
  <si>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</si>
  <si>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</si>
  <si>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</si>
  <si>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</si>
  <si>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</si>
  <si>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</si>
  <si>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</si>
  <si>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</si>
  <si>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</si>
  <si>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</si>
  <si>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</si>
  <si>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</si>
  <si>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</si>
  <si>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</si>
  <si>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</si>
  <si>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</si>
  <si>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</si>
  <si>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</si>
  <si>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</si>
  <si>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</si>
  <si>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</si>
  <si>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</si>
  <si>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</si>
  <si>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</si>
  <si>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</si>
  <si>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</si>
  <si>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</si>
  <si>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</si>
  <si>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</si>
  <si>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</si>
  <si>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</si>
  <si>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</si>
  <si>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</si>
  <si>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</si>
  <si>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</si>
  <si>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</si>
  <si>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</si>
  <si>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</si>
  <si>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</si>
  <si>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</si>
  <si>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</si>
  <si>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</si>
  <si>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</si>
  <si>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</si>
  <si>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</si>
  <si>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</si>
  <si>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</si>
  <si>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</si>
  <si>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</si>
  <si>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</si>
  <si>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</si>
  <si>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</si>
  <si>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</si>
  <si>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</si>
  <si>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</si>
  <si>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</si>
  <si>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</si>
  <si>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</si>
  <si>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</si>
  <si>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</si>
  <si>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</si>
  <si>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</si>
  <si>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</si>
  <si>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</si>
  <si>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</si>
  <si>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</si>
  <si>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</si>
  <si>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</si>
  <si>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</si>
  <si>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</si>
  <si>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</si>
  <si>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</si>
  <si>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</si>
  <si>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</si>
  <si>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</si>
  <si>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</si>
  <si>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</si>
  <si>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</si>
  <si>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</si>
  <si>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</si>
  <si>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</si>
  <si>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</si>
  <si>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</si>
  <si>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</si>
  <si>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</si>
  <si>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</si>
  <si>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</si>
  <si>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</si>
  <si>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</si>
  <si>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</si>
  <si>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</si>
  <si>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</si>
  <si>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</si>
  <si>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</si>
  <si>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</si>
  <si>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</si>
  <si>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</si>
  <si>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</si>
  <si>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</si>
  <si>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</si>
  <si>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</si>
  <si>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</si>
  <si>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</si>
  <si>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</si>
  <si>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</si>
  <si>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</si>
  <si>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</si>
  <si>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</si>
  <si>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</si>
  <si>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</si>
  <si>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</si>
  <si>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</si>
  <si>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</si>
  <si>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</si>
  <si>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</si>
  <si>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</si>
  <si>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</si>
  <si>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</si>
  <si>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</si>
  <si>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</si>
  <si>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</si>
  <si>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</si>
  <si>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</si>
  <si>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</si>
  <si>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</si>
  <si>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</si>
  <si>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</si>
  <si>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</si>
  <si>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</si>
  <si>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</si>
  <si>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</si>
  <si>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</si>
  <si>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</si>
  <si>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</si>
  <si>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</si>
  <si>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</si>
  <si>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</si>
  <si>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</si>
  <si>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</si>
  <si>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</si>
  <si>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</si>
  <si>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</si>
  <si>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</si>
  <si>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</si>
  <si>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</si>
  <si>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</si>
  <si>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</si>
  <si>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</si>
  <si>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</si>
  <si>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</si>
  <si>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</si>
  <si>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</si>
  <si>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</si>
  <si>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</si>
  <si>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</si>
  <si>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</si>
  <si>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</si>
  <si>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</si>
  <si>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</si>
  <si>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</si>
  <si>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</si>
  <si>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</si>
  <si>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</si>
  <si>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</si>
  <si>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</si>
  <si>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</si>
  <si>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</si>
  <si>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</si>
  <si>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</si>
  <si>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</si>
  <si>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</si>
  <si>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</si>
  <si>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</si>
  <si>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</si>
  <si>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</si>
  <si>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</si>
  <si>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</si>
  <si>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</si>
  <si>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</si>
  <si>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</si>
  <si>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</si>
  <si>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</si>
  <si>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</si>
  <si>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</si>
  <si>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</si>
  <si>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</si>
  <si>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</si>
  <si>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</si>
  <si>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</si>
  <si>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</si>
  <si>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</si>
  <si>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</si>
  <si>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</si>
  <si>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</si>
  <si>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</si>
  <si>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</si>
  <si>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</si>
  <si>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</si>
  <si>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</si>
  <si>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</si>
  <si>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</si>
  <si>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</si>
  <si>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</si>
  <si>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</si>
  <si>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</si>
  <si>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</si>
  <si>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</si>
  <si>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</si>
  <si>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</si>
  <si>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</si>
  <si>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</si>
  <si>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</si>
  <si>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</si>
  <si>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</si>
  <si>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</si>
  <si>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</si>
  <si>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</si>
  <si>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</si>
  <si>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</si>
  <si>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</si>
  <si>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</si>
  <si>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</si>
  <si>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</si>
  <si>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</si>
  <si>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</si>
  <si>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</si>
  <si>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</si>
  <si>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</si>
  <si>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</si>
  <si>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</si>
  <si>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</si>
  <si>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</si>
  <si>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</si>
  <si>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</si>
  <si>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</si>
  <si>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</si>
  <si>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</si>
  <si>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</si>
  <si>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</si>
  <si>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</si>
  <si>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</si>
  <si>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</si>
  <si>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</si>
  <si>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</si>
  <si>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</si>
  <si>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</si>
  <si>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</si>
  <si>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</si>
  <si>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</si>
  <si>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</si>
  <si>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</si>
  <si>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</si>
  <si>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</si>
  <si>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</si>
  <si>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</si>
  <si>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</si>
  <si>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</si>
  <si>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</si>
  <si>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</si>
  <si>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</si>
  <si>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</si>
  <si>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</si>
  <si>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</si>
  <si>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</si>
  <si>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</si>
  <si>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</si>
  <si>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</si>
  <si>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</si>
  <si>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</si>
  <si>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</si>
  <si>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</si>
  <si>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</si>
  <si>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</si>
  <si>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</si>
  <si>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</si>
  <si>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</si>
  <si>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</si>
  <si>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</si>
  <si>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</si>
  <si>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</si>
  <si>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</si>
  <si>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</si>
  <si>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</si>
  <si>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</si>
  <si>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</si>
  <si>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</si>
  <si>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</si>
  <si>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</si>
  <si>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</si>
  <si>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</si>
  <si>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</si>
  <si>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</si>
  <si>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</si>
  <si>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</si>
  <si>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</si>
  <si>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</si>
  <si>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</si>
  <si>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</si>
  <si>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</si>
  <si>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</si>
  <si>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</si>
  <si>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</si>
  <si>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</si>
  <si>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</si>
  <si>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</si>
  <si>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</si>
  <si>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</si>
  <si>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</si>
  <si>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</si>
  <si>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</si>
  <si>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</si>
  <si>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</si>
  <si>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</si>
  <si>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</si>
  <si>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</si>
  <si>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</si>
  <si>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</si>
  <si>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</si>
  <si>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</si>
  <si>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</si>
  <si>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</si>
  <si>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</si>
  <si>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</si>
  <si>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</si>
  <si>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</si>
  <si>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</si>
  <si>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</si>
  <si>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</si>
  <si>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</si>
  <si>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</si>
  <si>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</si>
  <si>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</si>
  <si>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</si>
  <si>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</si>
  <si>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</si>
  <si>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</si>
  <si>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</si>
  <si>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</si>
  <si>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</si>
  <si>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</si>
  <si>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</si>
  <si>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</si>
  <si>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</si>
  <si>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</si>
  <si>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</si>
  <si>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</si>
  <si>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</si>
  <si>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</si>
  <si>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</si>
  <si>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</si>
  <si>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</si>
  <si>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</si>
  <si>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</si>
  <si>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</si>
  <si>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</si>
  <si>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</si>
  <si>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</si>
  <si>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</si>
  <si>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</si>
  <si>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</si>
  <si>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</si>
  <si>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</si>
  <si>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</si>
  <si>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</si>
  <si>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</si>
  <si>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</si>
  <si>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</si>
  <si>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</si>
  <si>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</si>
  <si>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</si>
  <si>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</si>
  <si>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</si>
  <si>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</si>
  <si>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</si>
  <si>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</si>
  <si>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</si>
  <si>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</si>
  <si>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</si>
  <si>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</si>
  <si>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</si>
  <si>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</si>
  <si>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</si>
  <si>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</si>
  <si>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</si>
  <si>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</si>
  <si>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</si>
  <si>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</si>
  <si>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</si>
  <si>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</si>
  <si>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</si>
  <si>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</si>
  <si>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</si>
  <si>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</si>
  <si>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</si>
  <si>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</si>
  <si>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</si>
  <si>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</si>
  <si>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</si>
  <si>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</si>
  <si>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</si>
  <si>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</si>
  <si>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</si>
  <si>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</si>
  <si>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</si>
  <si>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</si>
  <si>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</si>
  <si>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</si>
  <si>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</si>
  <si>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</si>
  <si>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</si>
  <si>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</si>
  <si>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</si>
  <si>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</si>
  <si>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</si>
  <si>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</si>
  <si>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</si>
  <si>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</si>
  <si>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</si>
  <si>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</si>
  <si>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</si>
  <si>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</si>
  <si>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</si>
  <si>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</si>
  <si>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</si>
  <si>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</si>
  <si>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</si>
  <si>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</si>
  <si>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</si>
  <si>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</si>
  <si>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</si>
  <si>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</si>
  <si>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</si>
  <si>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</si>
  <si>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</si>
  <si>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</si>
  <si>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</si>
  <si>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</si>
  <si>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</si>
  <si>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</si>
  <si>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</si>
  <si>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</si>
  <si>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</si>
  <si>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</si>
  <si>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</si>
  <si>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</si>
  <si>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</si>
  <si>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</si>
  <si>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</si>
  <si>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</si>
  <si>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</si>
  <si>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</si>
  <si>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</si>
  <si>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</si>
  <si>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</si>
  <si>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</si>
  <si>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</si>
  <si>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</si>
  <si>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</si>
  <si>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</si>
  <si>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</si>
  <si>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</si>
  <si>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</si>
  <si>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</si>
  <si>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</si>
  <si>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</si>
  <si>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</si>
  <si>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</si>
  <si>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</si>
  <si>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</si>
  <si>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</si>
  <si>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</si>
  <si>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</si>
  <si>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</si>
  <si>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</si>
  <si>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</si>
  <si>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</si>
  <si>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</si>
  <si>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</si>
  <si>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</si>
  <si>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</si>
  <si>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</si>
  <si>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</si>
  <si>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</si>
  <si>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</si>
  <si>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</si>
  <si>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</si>
  <si>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</si>
  <si>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</si>
  <si>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</si>
  <si>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</si>
  <si>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</si>
  <si>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</si>
  <si>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</si>
  <si>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</si>
  <si>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</si>
  <si>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</si>
  <si>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</si>
  <si>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</si>
  <si>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</si>
  <si>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</si>
  <si>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</si>
  <si>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</si>
  <si>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</si>
  <si>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</si>
  <si>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</si>
  <si>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</si>
  <si>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</si>
  <si>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</si>
  <si>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</si>
  <si>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</si>
  <si>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</si>
  <si>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</si>
  <si>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</si>
  <si>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</si>
  <si>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</si>
  <si>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</si>
  <si>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</si>
  <si>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</si>
  <si>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</si>
  <si>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</si>
  <si>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</si>
  <si>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</si>
  <si>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</si>
  <si>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</si>
  <si>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</si>
  <si>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</si>
  <si>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</si>
  <si>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</si>
  <si>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</si>
  <si>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</si>
  <si>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</si>
  <si>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</si>
  <si>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</si>
  <si>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</si>
  <si>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</si>
  <si>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</si>
  <si>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</si>
  <si>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</si>
  <si>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</si>
  <si>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</si>
  <si>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</si>
  <si>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</si>
  <si>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</si>
  <si>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</si>
  <si>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</si>
  <si>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</si>
  <si>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</si>
  <si>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</si>
  <si>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</si>
  <si>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</si>
  <si>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</si>
  <si>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</si>
  <si>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</si>
  <si>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</si>
  <si>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</si>
  <si>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</si>
  <si>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</si>
  <si>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</si>
  <si>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</si>
  <si>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</si>
  <si>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</si>
  <si>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</si>
  <si>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</si>
  <si>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</si>
  <si>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</si>
  <si>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</si>
  <si>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</si>
  <si>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</si>
  <si>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</si>
  <si>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</si>
  <si>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</si>
  <si>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</si>
  <si>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</si>
  <si>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</si>
  <si>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</si>
  <si>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</si>
  <si>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</si>
  <si>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</si>
  <si>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</si>
  <si>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</si>
  <si>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</si>
  <si>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</si>
  <si>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</si>
  <si>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</si>
  <si>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</si>
  <si>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</si>
  <si>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</si>
  <si>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</si>
  <si>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</si>
  <si>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</si>
  <si>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</si>
  <si>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</si>
  <si>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</si>
  <si>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</si>
  <si>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</si>
  <si>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</si>
  <si>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</si>
  <si>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</si>
  <si>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</si>
  <si>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</si>
  <si>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</si>
  <si>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</si>
  <si>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</si>
  <si>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</si>
  <si>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</si>
  <si>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</si>
  <si>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</si>
  <si>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</si>
  <si>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</si>
  <si>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</si>
  <si>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</si>
  <si>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</si>
  <si>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</si>
  <si>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</si>
  <si>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</si>
  <si>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</si>
  <si>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</si>
  <si>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</si>
  <si>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</si>
  <si>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</si>
  <si>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</si>
  <si>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</si>
  <si>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</si>
  <si>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</si>
  <si>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</si>
  <si>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</si>
  <si>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</si>
  <si>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</si>
  <si>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</si>
  <si>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</si>
  <si>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</si>
  <si>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</si>
  <si>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</si>
  <si>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</si>
  <si>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</si>
  <si>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</si>
  <si>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</si>
  <si>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</si>
  <si>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</si>
  <si>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</si>
  <si>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</si>
  <si>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</si>
  <si>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</si>
  <si>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</si>
  <si>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</si>
  <si>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</si>
  <si>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</si>
  <si>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</si>
  <si>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</si>
  <si>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</si>
  <si>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</si>
  <si>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</si>
  <si>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</si>
  <si>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</si>
  <si>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</si>
  <si>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</si>
  <si>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</si>
  <si>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</si>
  <si>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</si>
  <si>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</si>
  <si>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</si>
  <si>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</si>
  <si>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</si>
  <si>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</si>
  <si>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</si>
  <si>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</si>
  <si>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</si>
  <si>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</si>
  <si>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</si>
  <si>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</si>
  <si>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</si>
  <si>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</si>
  <si>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</si>
  <si>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</si>
  <si>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</si>
  <si>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</si>
  <si>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</si>
  <si>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</si>
  <si>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</si>
  <si>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</si>
  <si>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</si>
  <si>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</si>
  <si>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</si>
  <si>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</si>
  <si>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</si>
  <si>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</si>
  <si>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</si>
  <si>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</si>
  <si>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</si>
  <si>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</si>
  <si>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</si>
  <si>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</si>
  <si>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</si>
  <si>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</si>
  <si>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</si>
  <si>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</si>
  <si>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</si>
  <si>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</si>
  <si>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</si>
  <si>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</si>
  <si>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</si>
  <si>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</si>
  <si>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</si>
  <si>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</si>
  <si>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</si>
  <si>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</si>
  <si>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</si>
  <si>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</si>
  <si>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</si>
  <si>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</si>
  <si>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</si>
  <si>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</si>
  <si>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</si>
  <si>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</si>
  <si>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</si>
  <si>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</si>
  <si>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</si>
  <si>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</si>
  <si>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</si>
  <si>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</si>
  <si>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</si>
  <si>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</si>
  <si>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</si>
  <si>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</si>
  <si>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</si>
  <si>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</si>
  <si>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</si>
  <si>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</si>
  <si>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</si>
  <si>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</si>
  <si>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</si>
  <si>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</si>
  <si>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</si>
  <si>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</si>
  <si>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</si>
  <si>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</si>
  <si>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</si>
  <si>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</si>
  <si>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</si>
  <si>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</si>
  <si>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</si>
  <si>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</si>
  <si>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</si>
  <si>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</si>
  <si>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</si>
  <si>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</si>
  <si>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</si>
  <si>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</si>
  <si>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</si>
  <si>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</si>
  <si>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</si>
  <si>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</si>
  <si>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</si>
  <si>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</si>
  <si>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</si>
  <si>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</si>
  <si>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</si>
  <si>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</si>
  <si>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</si>
  <si>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</si>
  <si>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</si>
  <si>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</si>
  <si>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</si>
  <si>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</si>
  <si>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</si>
  <si>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</si>
  <si>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</si>
  <si>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</si>
  <si>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</si>
  <si>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</si>
  <si>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</si>
  <si>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</si>
  <si>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</si>
  <si>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</si>
  <si>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</si>
  <si>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</si>
  <si>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</si>
  <si>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</si>
  <si>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</si>
  <si>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</si>
  <si>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</si>
  <si>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</si>
  <si>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</si>
  <si>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</si>
  <si>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</si>
  <si>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</si>
  <si>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</si>
  <si>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</si>
  <si>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</si>
  <si>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</si>
  <si>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</si>
  <si>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</si>
  <si>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</si>
  <si>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</si>
  <si>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</si>
  <si>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</si>
  <si>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</si>
  <si>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</si>
  <si>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</si>
  <si>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</si>
  <si>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</si>
  <si>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</si>
  <si>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</si>
  <si>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</si>
  <si>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</si>
  <si>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</si>
  <si>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</si>
  <si>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</si>
  <si>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</si>
  <si>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</si>
  <si>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</si>
  <si>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</si>
  <si>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</si>
  <si>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</si>
  <si>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</si>
  <si>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</si>
  <si>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</si>
  <si>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</si>
  <si>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</si>
  <si>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</si>
  <si>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</si>
  <si>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</si>
  <si>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</si>
  <si>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</si>
  <si>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</si>
  <si>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</si>
  <si>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</si>
  <si>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</si>
  <si>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</si>
  <si>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</si>
  <si>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</si>
  <si>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</si>
  <si>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</si>
  <si>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</si>
  <si>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</si>
  <si>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</si>
  <si>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</si>
  <si>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</si>
  <si>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</si>
  <si>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</si>
  <si>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</si>
  <si>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</si>
  <si>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</si>
  <si>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</si>
  <si>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</si>
  <si>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</si>
  <si>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</si>
  <si>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</si>
  <si>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</si>
  <si>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</si>
  <si>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</si>
  <si>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</si>
  <si>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</si>
  <si>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</si>
  <si>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</si>
  <si>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</si>
  <si>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</si>
  <si>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</si>
  <si>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</si>
  <si>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</si>
  <si>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</si>
  <si>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</si>
  <si>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</si>
  <si>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</si>
  <si>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</si>
  <si>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</si>
  <si>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</si>
  <si>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</si>
  <si>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</si>
  <si>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</si>
  <si>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</si>
  <si>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</si>
  <si>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</si>
  <si>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</si>
  <si>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</si>
  <si>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</si>
  <si>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</si>
  <si>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</si>
  <si>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</si>
  <si>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</si>
  <si>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</si>
  <si>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</si>
  <si>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</si>
  <si>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</si>
  <si>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</si>
  <si>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</si>
  <si>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</si>
  <si>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</si>
  <si>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</si>
  <si>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</si>
  <si>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</si>
  <si>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</si>
  <si>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</si>
  <si>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</si>
  <si>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</si>
  <si>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</si>
  <si>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</si>
  <si>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</si>
  <si>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</si>
  <si>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</si>
  <si>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</si>
  <si>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</si>
  <si>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</si>
  <si>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</si>
  <si>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</si>
  <si>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</si>
  <si>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</si>
  <si>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</si>
  <si>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</si>
  <si>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</si>
  <si>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</si>
  <si>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</si>
  <si>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</si>
  <si>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</si>
  <si>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</si>
  <si>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</si>
  <si>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</si>
  <si>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</si>
  <si>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</si>
  <si>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</si>
  <si>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</si>
  <si>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</si>
  <si>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</si>
  <si>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</si>
  <si>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</si>
  <si>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</si>
  <si>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</si>
  <si>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</si>
  <si>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</si>
  <si>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</si>
  <si>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</si>
  <si>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</si>
  <si>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</si>
  <si>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</si>
  <si>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</si>
  <si>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</si>
  <si>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</si>
  <si>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</si>
  <si>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</si>
  <si>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</si>
  <si>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</si>
  <si>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</si>
  <si>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</si>
  <si>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</si>
  <si>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</si>
  <si>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</si>
  <si>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</si>
  <si>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</si>
  <si>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</si>
  <si>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</si>
  <si>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</si>
  <si>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</si>
  <si>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</si>
  <si>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</si>
  <si>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</si>
  <si>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</si>
  <si>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</si>
  <si>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</si>
  <si>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</si>
  <si>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</si>
  <si>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</si>
  <si>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</si>
  <si>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</si>
  <si>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</si>
  <si>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</si>
  <si>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</si>
  <si>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</si>
  <si>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</si>
  <si>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</si>
  <si>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</si>
  <si>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</si>
  <si>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</si>
  <si>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</si>
  <si>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</si>
  <si>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</si>
  <si>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</si>
  <si>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</si>
  <si>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</si>
  <si>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</si>
  <si>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</si>
  <si>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</si>
  <si>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</si>
  <si>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</si>
  <si>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</si>
  <si>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</si>
  <si>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</si>
  <si>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</si>
  <si>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</si>
  <si>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</si>
  <si>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</si>
  <si>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</si>
  <si>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</si>
  <si>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</si>
  <si>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</si>
  <si>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</si>
  <si>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</si>
  <si>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</si>
  <si>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</si>
  <si>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</si>
  <si>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</si>
  <si>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</si>
  <si>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</si>
  <si>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</si>
  <si>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</si>
  <si>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</si>
  <si>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</si>
  <si>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</si>
  <si>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</si>
  <si>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</si>
  <si>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</si>
  <si>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</si>
  <si>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</si>
  <si>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</si>
  <si>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</si>
  <si>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</si>
  <si>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</si>
  <si>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</si>
  <si>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</si>
  <si>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</si>
  <si>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</si>
  <si>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</si>
  <si>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</si>
  <si>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</si>
  <si>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</si>
  <si>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</si>
  <si>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</si>
  <si>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</si>
  <si>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</si>
  <si>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</si>
  <si>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</si>
  <si>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</si>
  <si>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</si>
  <si>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</si>
  <si>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</si>
  <si>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</si>
  <si>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</si>
  <si>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</si>
  <si>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</si>
  <si>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</si>
  <si>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</si>
  <si>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</si>
  <si>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</si>
  <si>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</si>
  <si>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</si>
  <si>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</si>
  <si>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</si>
  <si>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</si>
  <si>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</si>
  <si>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</si>
  <si>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</si>
  <si>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</si>
  <si>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</si>
  <si>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</si>
  <si>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</si>
  <si>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</si>
  <si>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</si>
  <si>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</si>
  <si>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</si>
  <si>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</si>
  <si>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</si>
  <si>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</si>
  <si>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</si>
  <si>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</si>
  <si>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</si>
  <si>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</si>
  <si>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</si>
  <si>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</si>
  <si>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</si>
  <si>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</si>
  <si>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</si>
  <si>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</si>
  <si>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</si>
  <si>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</si>
  <si>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</si>
  <si>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</si>
  <si>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</si>
  <si>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</si>
  <si>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</si>
  <si>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</si>
  <si>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</si>
  <si>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</si>
  <si>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</si>
  <si>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</si>
  <si>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</si>
  <si>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</si>
  <si>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</si>
  <si>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</si>
  <si>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</si>
  <si>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</si>
  <si>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</si>
  <si>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</si>
  <si>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</si>
  <si>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</si>
  <si>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</si>
  <si>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</si>
  <si>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</si>
  <si>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</si>
  <si>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</si>
  <si>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</si>
  <si>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</si>
  <si>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</si>
  <si>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</si>
  <si>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</si>
  <si>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</si>
  <si>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</si>
  <si>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</si>
  <si>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</si>
  <si>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</si>
  <si>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</si>
  <si>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</si>
  <si>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</si>
  <si>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</si>
  <si>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</si>
  <si>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</si>
  <si>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</si>
  <si>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</si>
  <si>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</si>
  <si>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</si>
  <si>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</si>
  <si>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</si>
  <si>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</si>
  <si>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</si>
  <si>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</si>
  <si>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</si>
  <si>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</si>
  <si>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</si>
  <si>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</si>
  <si>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</si>
  <si>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</si>
  <si>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</si>
  <si>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</si>
  <si>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</si>
  <si>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</si>
  <si>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</si>
  <si>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</si>
  <si>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</si>
  <si>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</si>
  <si>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</si>
  <si>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</si>
  <si>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</si>
  <si>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</si>
  <si>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</si>
  <si>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</si>
  <si>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</si>
  <si>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</si>
  <si>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</si>
  <si>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</si>
  <si>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</si>
  <si>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</si>
  <si>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</si>
  <si>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</si>
  <si>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</si>
  <si>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</si>
  <si>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</si>
  <si>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</si>
  <si>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</si>
  <si>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</si>
  <si>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</si>
  <si>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</si>
  <si>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</si>
  <si>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</si>
  <si>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</si>
  <si>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</si>
  <si>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</si>
  <si>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</si>
  <si>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</si>
  <si>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</si>
  <si>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</si>
  <si>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</si>
  <si>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</si>
  <si>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</si>
  <si>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</si>
  <si>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</si>
  <si>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</si>
  <si>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</si>
  <si>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</si>
  <si>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</si>
  <si>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</si>
  <si>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</si>
  <si>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</si>
  <si>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</si>
  <si>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</si>
  <si>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</si>
  <si>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</si>
  <si>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</si>
  <si>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</si>
  <si>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</si>
  <si>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</si>
  <si>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</si>
  <si>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</si>
  <si>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</si>
  <si>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</si>
  <si>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</si>
  <si>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</si>
  <si>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</si>
  <si>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</si>
  <si>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</si>
  <si>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</si>
  <si>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</si>
  <si>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</si>
  <si>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</si>
  <si>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</si>
  <si>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</si>
  <si>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</si>
  <si>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</si>
  <si>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</si>
  <si>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</si>
  <si>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</si>
  <si>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</si>
  <si>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</si>
  <si>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</si>
  <si>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</si>
  <si>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</si>
  <si>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</si>
  <si>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</si>
  <si>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</si>
  <si>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</si>
  <si>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</si>
  <si>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</si>
  <si>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</si>
  <si>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</si>
  <si>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</si>
  <si>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</si>
  <si>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</si>
  <si>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</si>
  <si>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</si>
  <si>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</si>
  <si>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</si>
  <si>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</si>
  <si>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</si>
  <si>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</si>
  <si>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</si>
  <si>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</si>
  <si>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</si>
  <si>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</si>
  <si>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</si>
  <si>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</si>
  <si>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</si>
  <si>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</si>
  <si>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</si>
  <si>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</si>
  <si>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</si>
  <si>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</si>
  <si>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</si>
  <si>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</si>
  <si>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</si>
  <si>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</si>
  <si>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</si>
  <si>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</si>
  <si>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</si>
  <si>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</si>
  <si>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</si>
  <si>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</si>
  <si>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</si>
  <si>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</si>
  <si>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</si>
  <si>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</si>
  <si>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</si>
  <si>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</si>
  <si>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</si>
  <si>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</si>
  <si>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</si>
  <si>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</si>
  <si>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</si>
  <si>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</si>
  <si>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</si>
  <si>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</si>
  <si>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</si>
  <si>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</si>
  <si>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</si>
  <si>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</si>
  <si>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</si>
  <si>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</si>
  <si>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</si>
  <si>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</si>
  <si>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</si>
  <si>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</si>
  <si>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</si>
  <si>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</si>
  <si>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</si>
  <si>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</si>
  <si>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</si>
  <si>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</si>
  <si>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</si>
  <si>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</si>
  <si>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</si>
  <si>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</si>
  <si>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</si>
  <si>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</si>
  <si>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</si>
  <si>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</si>
  <si>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</si>
  <si>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</si>
  <si>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</si>
  <si>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</si>
  <si>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</si>
  <si>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</si>
  <si>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</si>
  <si>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</si>
  <si>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</si>
  <si>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</si>
  <si>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</si>
  <si>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</si>
  <si>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</si>
  <si>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</si>
  <si>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</si>
  <si>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</si>
  <si>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</si>
  <si>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</si>
  <si>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</si>
  <si>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</si>
  <si>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</si>
  <si>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</si>
  <si>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</si>
  <si>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</si>
  <si>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</si>
  <si>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</si>
  <si>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</si>
  <si>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</si>
  <si>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</si>
  <si>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</si>
  <si>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</si>
  <si>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</si>
  <si>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</si>
  <si>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</si>
  <si>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</si>
  <si>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</si>
  <si>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</si>
  <si>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</si>
  <si>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</si>
  <si>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</si>
  <si>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</si>
  <si>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</si>
  <si>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</si>
  <si>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</si>
  <si>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</si>
  <si>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</si>
  <si>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</si>
  <si>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</si>
  <si>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</si>
  <si>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</si>
  <si>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</si>
  <si>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</si>
  <si>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</si>
  <si>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</si>
  <si>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</si>
  <si>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</si>
  <si>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</si>
  <si>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</si>
  <si>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</si>
  <si>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</si>
  <si>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</si>
  <si>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</si>
  <si>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</si>
  <si>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</si>
  <si>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</si>
  <si>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</si>
  <si>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</si>
  <si>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</si>
  <si>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</si>
  <si>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</si>
  <si>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</si>
  <si>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</si>
  <si>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</si>
  <si>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</si>
  <si>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</si>
  <si>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</si>
  <si>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</si>
  <si>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</si>
  <si>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</si>
  <si>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</si>
  <si>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</si>
  <si>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</si>
  <si>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</si>
  <si>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</si>
  <si>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</si>
  <si>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</si>
  <si>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</si>
  <si>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</si>
  <si>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</si>
  <si>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</si>
  <si>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</si>
  <si>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</si>
  <si>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</si>
  <si>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</si>
  <si>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</si>
  <si>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</si>
  <si>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</si>
  <si>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</si>
  <si>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</si>
  <si>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</si>
  <si>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</si>
  <si>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</si>
  <si>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</si>
  <si>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</si>
  <si>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</si>
  <si>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</si>
  <si>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</si>
  <si>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</si>
  <si>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</si>
  <si>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</si>
  <si>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</si>
  <si>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</si>
  <si>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</si>
  <si>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</si>
  <si>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</si>
  <si>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</si>
  <si>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</si>
  <si>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</si>
  <si>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</si>
  <si>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</si>
  <si>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</si>
  <si>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</si>
  <si>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</si>
  <si>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</si>
  <si>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</si>
  <si>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</si>
  <si>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</si>
  <si>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</si>
  <si>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</si>
  <si>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</si>
  <si>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</si>
  <si>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</si>
  <si>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</si>
  <si>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</si>
  <si>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</si>
  <si>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</si>
  <si>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</si>
  <si>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</si>
  <si>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</si>
  <si>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</si>
  <si>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</si>
  <si>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</si>
  <si>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</si>
  <si>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</si>
  <si>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</si>
  <si>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</si>
  <si>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</si>
  <si>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</si>
  <si>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</si>
  <si>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</si>
  <si>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</si>
  <si>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</si>
  <si>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</si>
  <si>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</si>
  <si>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</si>
  <si>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</si>
  <si>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</si>
  <si>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</si>
  <si>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</si>
  <si>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</si>
  <si>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</si>
  <si>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</si>
  <si>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</si>
  <si>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</si>
  <si>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</si>
  <si>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</si>
  <si>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</si>
  <si>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</si>
  <si>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</si>
  <si>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</si>
  <si>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</si>
  <si>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</si>
  <si>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</si>
  <si>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</si>
  <si>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</si>
  <si>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</si>
  <si>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</si>
  <si>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</si>
  <si>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</si>
  <si>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</si>
  <si>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</si>
  <si>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</si>
  <si>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</si>
  <si>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</si>
  <si>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</si>
  <si>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</si>
  <si>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</si>
  <si>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</si>
  <si>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</si>
  <si>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</si>
  <si>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</si>
  <si>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</si>
  <si>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</si>
  <si>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</si>
  <si>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</si>
  <si>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</si>
  <si>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</si>
  <si>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</si>
  <si>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</si>
  <si>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</si>
  <si>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</si>
  <si>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</si>
  <si>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</si>
  <si>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</si>
  <si>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</si>
  <si>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</si>
  <si>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</si>
  <si>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</si>
  <si>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</si>
  <si>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</si>
  <si>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</si>
  <si>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</si>
  <si>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</si>
  <si>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</si>
  <si>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</si>
  <si>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</si>
  <si>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</si>
  <si>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</si>
  <si>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</si>
  <si>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</si>
  <si>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</si>
  <si>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</si>
  <si>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</si>
  <si>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</si>
  <si>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</si>
  <si>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</si>
  <si>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</si>
  <si>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</si>
  <si>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</si>
  <si>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</si>
  <si>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</si>
  <si>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</si>
  <si>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</si>
  <si>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</si>
  <si>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</si>
  <si>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</si>
  <si>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</si>
  <si>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</si>
  <si>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</si>
  <si>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</si>
  <si>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</si>
  <si>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</si>
  <si>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</si>
  <si>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</si>
  <si>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</si>
  <si>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</si>
  <si>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</si>
  <si>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</si>
  <si>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</si>
  <si>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</si>
  <si>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</si>
  <si>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</si>
  <si>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</si>
  <si>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</si>
  <si>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</si>
  <si>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</si>
  <si>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</si>
  <si>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</si>
  <si>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</si>
  <si>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</si>
  <si>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</si>
  <si>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</si>
  <si>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</si>
  <si>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</si>
  <si>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</si>
  <si>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</si>
  <si>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</si>
  <si>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</si>
  <si>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</si>
  <si>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</si>
  <si>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</si>
  <si>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</si>
  <si>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</si>
  <si>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</si>
  <si>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</si>
  <si>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</si>
  <si>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</si>
  <si>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</si>
  <si>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</si>
  <si>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</si>
  <si>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</si>
  <si>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</si>
  <si>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</si>
  <si>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</si>
  <si>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</si>
  <si>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</si>
  <si>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</si>
  <si>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</si>
  <si>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</si>
  <si>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</si>
  <si>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</si>
  <si>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</si>
  <si>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</si>
  <si>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</si>
  <si>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</si>
  <si>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</si>
  <si>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</si>
  <si>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</si>
  <si>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</si>
  <si>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</si>
  <si>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</si>
  <si>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</si>
  <si>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</si>
  <si>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</si>
  <si>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</si>
  <si>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</si>
  <si>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</si>
  <si>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</si>
  <si>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</si>
  <si>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</si>
  <si>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</si>
  <si>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</si>
  <si>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</si>
  <si>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</si>
  <si>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</si>
  <si>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</si>
  <si>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</si>
  <si>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</si>
  <si>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</si>
  <si>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</si>
  <si>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</si>
  <si>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</si>
  <si>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</si>
  <si>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</si>
  <si>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</si>
  <si>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</si>
  <si>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</si>
  <si>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</si>
  <si>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</si>
  <si>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</si>
  <si>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</si>
  <si>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</si>
  <si>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</si>
  <si>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</si>
  <si>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</si>
  <si>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</si>
  <si>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</si>
  <si>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</si>
  <si>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</si>
  <si>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</si>
  <si>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</si>
  <si>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</si>
  <si>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</si>
  <si>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</si>
  <si>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</si>
  <si>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</si>
  <si>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</si>
  <si>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</si>
  <si>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</si>
  <si>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</si>
  <si>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</si>
  <si>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</si>
  <si>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</si>
  <si>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</si>
  <si>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</si>
  <si>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</si>
  <si>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</si>
  <si>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</si>
  <si>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</si>
  <si>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</si>
  <si>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</si>
  <si>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</si>
  <si>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</si>
  <si>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</si>
  <si>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</si>
  <si>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</si>
  <si>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</si>
  <si>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</si>
  <si>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</si>
  <si>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</si>
  <si>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</si>
  <si>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</si>
  <si>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</si>
  <si>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</si>
  <si>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</si>
  <si>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</si>
  <si>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</si>
  <si>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</si>
  <si>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</si>
  <si>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</si>
  <si>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</si>
  <si>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</si>
  <si>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</si>
  <si>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</si>
  <si>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</si>
  <si>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</si>
  <si>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</si>
  <si>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</si>
  <si>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</si>
  <si>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</si>
  <si>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</si>
  <si>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</si>
  <si>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</si>
  <si>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</si>
  <si>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</si>
  <si>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</si>
  <si>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</si>
  <si>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</si>
  <si>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</si>
  <si>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</si>
  <si>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</si>
  <si>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</si>
  <si>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</si>
  <si>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</si>
  <si>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</si>
  <si>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</si>
  <si>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</si>
  <si>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</si>
  <si>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</si>
  <si>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</si>
  <si>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</si>
  <si>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</si>
  <si>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</si>
  <si>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</si>
  <si>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</si>
  <si>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</si>
  <si>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</si>
  <si>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</si>
  <si>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</si>
  <si>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</si>
  <si>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</si>
  <si>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</si>
  <si>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</si>
  <si>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</si>
  <si>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</si>
  <si>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</si>
  <si>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</si>
  <si>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</si>
  <si>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</si>
  <si>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</si>
  <si>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</si>
  <si>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</si>
  <si>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</si>
  <si>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</si>
  <si>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</si>
  <si>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</si>
  <si>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</si>
  <si>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</si>
  <si>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</si>
  <si>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</si>
  <si>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</si>
  <si>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</si>
  <si>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</si>
  <si>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</si>
  <si>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</si>
  <si>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</si>
  <si>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</si>
  <si>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</si>
  <si>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</si>
  <si>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</si>
  <si>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</si>
  <si>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</si>
  <si>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</si>
  <si>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</si>
  <si>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</si>
  <si>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</si>
  <si>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</si>
  <si>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</si>
  <si>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</si>
  <si>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</si>
  <si>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</si>
  <si>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</si>
  <si>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</si>
  <si>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</si>
  <si>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</si>
  <si>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</si>
  <si>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</si>
  <si>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</si>
  <si>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</si>
  <si>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</si>
  <si>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</si>
  <si>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</si>
  <si>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</si>
  <si>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</si>
  <si>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</si>
  <si>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</si>
  <si>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</si>
  <si>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</si>
  <si>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</si>
  <si>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</si>
  <si>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</si>
  <si>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</si>
  <si>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</si>
  <si>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</si>
  <si>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</si>
  <si>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</si>
  <si>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</si>
  <si>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</si>
  <si>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</si>
  <si>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</si>
  <si>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</si>
  <si>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</si>
  <si>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</si>
  <si>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</si>
  <si>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</si>
  <si>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</si>
  <si>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</si>
  <si>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</si>
  <si>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</si>
  <si>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</si>
  <si>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</si>
  <si>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</si>
  <si>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</si>
  <si>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</si>
  <si>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</si>
  <si>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</si>
  <si>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</si>
  <si>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</si>
  <si>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</si>
  <si>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</si>
  <si>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</si>
  <si>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</si>
  <si>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</si>
  <si>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</si>
  <si>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</si>
  <si>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</si>
  <si>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</si>
  <si>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</si>
  <si>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</si>
  <si>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</si>
  <si>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</si>
  <si>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</si>
  <si>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</si>
  <si>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</si>
  <si>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</si>
  <si>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</si>
  <si>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</si>
  <si>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</si>
  <si>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</si>
  <si>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</si>
  <si>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</si>
  <si>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</si>
  <si>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</si>
  <si>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</si>
  <si>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</si>
  <si>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</si>
  <si>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</si>
  <si>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</si>
  <si>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</si>
  <si>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</si>
  <si>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</si>
  <si>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</si>
  <si>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</si>
  <si>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</si>
  <si>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</si>
  <si>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</si>
  <si>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</si>
  <si>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</si>
  <si>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</si>
  <si>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</si>
  <si>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</si>
  <si>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</si>
  <si>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</si>
  <si>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</si>
  <si>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</si>
  <si>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</si>
  <si>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</si>
  <si>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</si>
  <si>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</si>
  <si>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</si>
  <si>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</si>
  <si>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</si>
  <si>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</si>
  <si>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</si>
  <si>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</si>
  <si>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</si>
  <si>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</si>
  <si>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</si>
  <si>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</si>
  <si>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</si>
  <si>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</si>
  <si>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</si>
  <si>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</si>
  <si>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</si>
  <si>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</si>
  <si>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</si>
  <si>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</si>
  <si>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</si>
  <si>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</si>
  <si>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</si>
  <si>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</si>
  <si>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</si>
  <si>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</si>
  <si>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</si>
  <si>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</si>
  <si>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</si>
  <si>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</si>
  <si>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</si>
  <si>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</si>
  <si>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</si>
  <si>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</si>
  <si>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</si>
  <si>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</si>
  <si>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</si>
  <si>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</si>
  <si>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</si>
  <si>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</si>
  <si>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</si>
  <si>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</si>
  <si>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</si>
  <si>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</si>
  <si>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</si>
  <si>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</si>
  <si>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</si>
  <si>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</si>
  <si>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</si>
  <si>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</si>
  <si>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</si>
  <si>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</si>
  <si>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</si>
  <si>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</si>
  <si>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</si>
  <si>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</si>
  <si>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</si>
  <si>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</si>
  <si>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</si>
  <si>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</si>
  <si>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</si>
  <si>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</si>
  <si>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</si>
  <si>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</si>
  <si>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</si>
  <si>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</si>
  <si>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</si>
  <si>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</si>
  <si>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</si>
  <si>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</si>
  <si>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</si>
  <si>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</si>
  <si>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</si>
  <si>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</si>
  <si>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</si>
  <si>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</si>
  <si>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</si>
  <si>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</si>
  <si>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</si>
  <si>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</si>
  <si>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</si>
  <si>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</si>
  <si>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</si>
  <si>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</si>
  <si>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</si>
  <si>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</si>
  <si>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</si>
  <si>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</si>
  <si>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</si>
  <si>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</si>
  <si>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</si>
  <si>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</si>
  <si>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</si>
  <si>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</si>
  <si>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</si>
  <si>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</si>
  <si>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</si>
  <si>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</si>
  <si>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</si>
  <si>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</si>
  <si>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</si>
  <si>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</si>
  <si>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</si>
  <si>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</si>
  <si>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</si>
  <si>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</si>
  <si>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</si>
  <si>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</si>
  <si>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</si>
  <si>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</si>
  <si>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</si>
  <si>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</si>
  <si>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</si>
  <si>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</si>
  <si>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</si>
  <si>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</si>
  <si>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</si>
  <si>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</si>
  <si>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</si>
  <si>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</si>
  <si>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</si>
  <si>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</si>
  <si>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</si>
  <si>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</si>
  <si>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</si>
  <si>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</si>
  <si>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</si>
  <si>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</si>
  <si>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</si>
  <si>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</si>
  <si>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</si>
  <si>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</si>
  <si>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</si>
  <si>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</si>
  <si>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</si>
  <si>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</si>
  <si>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</si>
  <si>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</si>
  <si>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</si>
  <si>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</si>
  <si>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</si>
  <si>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</si>
  <si>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</si>
  <si>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</si>
  <si>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</si>
  <si>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</si>
  <si>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</si>
  <si>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</si>
  <si>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</si>
  <si>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</si>
  <si>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</si>
  <si>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</si>
  <si>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</si>
  <si>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</si>
  <si>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</si>
  <si>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</si>
  <si>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</si>
  <si>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</si>
  <si>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</si>
  <si>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</si>
  <si>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</si>
  <si>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</si>
  <si>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</si>
  <si>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</si>
  <si>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</si>
  <si>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</si>
  <si>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</si>
  <si>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</si>
  <si>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</si>
  <si>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</si>
  <si>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</si>
  <si>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</si>
  <si>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</si>
  <si>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</si>
  <si>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</si>
  <si>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</si>
  <si>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</si>
  <si>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</si>
  <si>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</si>
  <si>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</si>
  <si>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</si>
  <si>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</si>
  <si>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</si>
  <si>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</si>
  <si>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</si>
  <si>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</si>
  <si>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</si>
  <si>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</si>
  <si>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</si>
  <si>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</si>
  <si>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</si>
  <si>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</si>
  <si>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</si>
  <si>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</si>
  <si>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</si>
  <si>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</si>
  <si>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</si>
  <si>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</si>
  <si>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</si>
  <si>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</si>
  <si>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</si>
  <si>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</si>
  <si>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</si>
  <si>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</si>
  <si>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</si>
  <si>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</si>
  <si>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</si>
  <si>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</si>
  <si>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</si>
  <si>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</si>
  <si>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</si>
  <si>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</si>
  <si>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</si>
  <si>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</si>
  <si>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</si>
  <si>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</si>
  <si>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</si>
  <si>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</si>
  <si>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</si>
  <si>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</si>
  <si>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</si>
  <si>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</si>
  <si>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</si>
  <si>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</si>
  <si>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</si>
  <si>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</si>
  <si>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</si>
  <si>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</si>
  <si>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</si>
  <si>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</si>
  <si>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</si>
  <si>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</si>
  <si>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</si>
  <si>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</si>
  <si>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</si>
  <si>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</si>
  <si>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</si>
  <si>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</si>
  <si>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</si>
  <si>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</si>
  <si>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</si>
  <si>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</si>
  <si>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</si>
  <si>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</si>
  <si>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</si>
  <si>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</si>
  <si>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</si>
  <si>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</si>
  <si>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</si>
  <si>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</si>
  <si>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</si>
  <si>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</si>
  <si>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</si>
  <si>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</si>
  <si>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</si>
  <si>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</si>
  <si>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</si>
  <si>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</si>
  <si>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</si>
  <si>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</si>
  <si>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</si>
  <si>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</si>
  <si>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</si>
  <si>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</si>
  <si>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</si>
  <si>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</si>
  <si>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</si>
  <si>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</si>
  <si>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</si>
  <si>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</si>
  <si>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</si>
  <si>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</si>
  <si>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</si>
  <si>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</si>
  <si>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</si>
  <si>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</si>
  <si>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</si>
  <si>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</si>
  <si>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</si>
  <si>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</si>
  <si>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</si>
  <si>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</si>
  <si>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</si>
  <si>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</si>
  <si>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</si>
  <si>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</si>
  <si>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</si>
  <si>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</si>
  <si>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</si>
  <si>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</si>
  <si>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</si>
  <si>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</si>
  <si>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</si>
  <si>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</si>
  <si>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</si>
  <si>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</si>
  <si>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</si>
  <si>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</si>
  <si>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</si>
  <si>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</si>
  <si>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</si>
  <si>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</si>
  <si>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</si>
  <si>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</si>
  <si>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</si>
  <si>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</si>
  <si>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</si>
  <si>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</si>
  <si>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</si>
  <si>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</si>
  <si>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</si>
  <si>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</si>
  <si>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</si>
  <si>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</si>
  <si>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</si>
  <si>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</si>
  <si>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</si>
  <si>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</si>
  <si>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</si>
  <si>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</si>
  <si>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</si>
  <si>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</si>
  <si>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</si>
  <si>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</si>
  <si>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</si>
  <si>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</si>
  <si>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</si>
  <si>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</si>
  <si>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</si>
  <si>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</si>
  <si>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</si>
  <si>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</si>
  <si>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</si>
  <si>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</si>
  <si>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</si>
  <si>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</si>
  <si>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</si>
  <si>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</si>
  <si>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</si>
  <si>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</si>
  <si>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</si>
  <si>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</si>
  <si>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</si>
  <si>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</si>
  <si>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</si>
  <si>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</si>
  <si>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</si>
  <si>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</si>
  <si>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</si>
  <si>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</si>
  <si>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</si>
  <si>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</si>
  <si>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</si>
  <si>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</si>
  <si>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</si>
  <si>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</si>
  <si>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</si>
  <si>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</si>
  <si>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</si>
  <si>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</si>
  <si>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</si>
  <si>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</si>
  <si>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</si>
  <si>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</si>
  <si>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</si>
  <si>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</si>
  <si>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</si>
  <si>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</si>
  <si>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</si>
  <si>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</si>
  <si>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</si>
  <si>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</si>
  <si>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</si>
  <si>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</si>
  <si>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</si>
  <si>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</si>
  <si>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</si>
  <si>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</si>
  <si>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</si>
  <si>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</si>
  <si>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</si>
  <si>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</si>
  <si>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</si>
  <si>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</si>
  <si>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</si>
  <si>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</si>
  <si>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</si>
  <si>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</si>
  <si>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</si>
  <si>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</si>
  <si>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</si>
  <si>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</si>
  <si>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</si>
  <si>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</si>
  <si>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</si>
  <si>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</si>
  <si>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</si>
  <si>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</si>
  <si>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</si>
  <si>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</si>
  <si>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</si>
  <si>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</si>
  <si>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</si>
  <si>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</si>
  <si>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</si>
  <si>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</si>
  <si>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</si>
  <si>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</si>
  <si>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</si>
  <si>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</si>
  <si>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</si>
  <si>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</si>
  <si>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</si>
  <si>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</si>
  <si>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</si>
  <si>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</si>
  <si>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</si>
  <si>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</si>
  <si>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</si>
  <si>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</si>
  <si>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</si>
  <si>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</si>
  <si>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</si>
  <si>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</si>
  <si>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</si>
  <si>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</si>
  <si>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</si>
  <si>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</si>
  <si>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</si>
  <si>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</si>
  <si>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</si>
  <si>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</si>
  <si>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</si>
  <si>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</si>
  <si>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</si>
  <si>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</si>
  <si>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</si>
  <si>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</si>
  <si>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</si>
  <si>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</si>
  <si>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</si>
  <si>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</si>
  <si>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</si>
  <si>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</si>
  <si>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</si>
  <si>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</si>
  <si>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</si>
  <si>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</si>
  <si>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</si>
  <si>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</si>
  <si>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</si>
  <si>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</si>
  <si>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</si>
  <si>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</si>
  <si>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</si>
  <si>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</si>
  <si>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</si>
  <si>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</si>
  <si>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</si>
  <si>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</si>
  <si>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</si>
  <si>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</si>
  <si>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</si>
  <si>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</si>
  <si>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</si>
  <si>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</si>
  <si>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</si>
  <si>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</si>
  <si>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</si>
  <si>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</si>
  <si>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</si>
  <si>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</si>
  <si>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</si>
  <si>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</si>
  <si>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</si>
  <si>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</si>
  <si>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</si>
  <si>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</si>
  <si>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</si>
  <si>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</si>
  <si>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</si>
  <si>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</si>
  <si>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</si>
  <si>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</si>
  <si>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</si>
  <si>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</si>
  <si>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</si>
  <si>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</si>
  <si>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</si>
  <si>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</si>
  <si>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</si>
  <si>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</si>
  <si>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</si>
  <si>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</si>
  <si>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</si>
  <si>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</si>
  <si>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</si>
  <si>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</si>
  <si>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</si>
  <si>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</si>
  <si>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</si>
  <si>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</si>
  <si>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</si>
  <si>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</si>
  <si>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</si>
  <si>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</si>
  <si>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</si>
  <si>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</si>
  <si>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</si>
  <si>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</si>
  <si>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</si>
  <si>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</si>
  <si>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</si>
  <si>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</si>
  <si>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</si>
  <si>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</si>
  <si>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</si>
  <si>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</si>
  <si>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</si>
  <si>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</si>
  <si>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</si>
  <si>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</si>
  <si>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</si>
  <si>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</si>
  <si>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</si>
  <si>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</si>
  <si>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</si>
  <si>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</si>
  <si>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</si>
  <si>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</si>
  <si>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</si>
  <si>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</si>
  <si>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</si>
  <si>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</si>
  <si>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</si>
  <si>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</si>
  <si>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</si>
  <si>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</si>
  <si>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</si>
  <si>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</si>
  <si>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</si>
  <si>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</si>
  <si>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</si>
  <si>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</si>
  <si>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</si>
  <si>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</si>
  <si>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</si>
  <si>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</si>
  <si>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</si>
  <si>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</si>
  <si>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</si>
  <si>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</si>
  <si>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</si>
  <si>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</si>
  <si>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</si>
  <si>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</si>
  <si>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</si>
  <si>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</si>
  <si>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</si>
  <si>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</si>
  <si>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</si>
  <si>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</si>
  <si>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</si>
  <si>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</si>
  <si>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</si>
  <si>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</si>
  <si>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</si>
  <si>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</si>
  <si>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</si>
  <si>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</si>
  <si>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</si>
  <si>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</si>
  <si>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</si>
  <si>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</si>
  <si>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</si>
  <si>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</si>
  <si>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</si>
  <si>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</si>
  <si>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</si>
  <si>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</si>
  <si>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</si>
  <si>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</si>
  <si>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</si>
  <si>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</si>
  <si>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</si>
  <si>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</si>
  <si>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</si>
  <si>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</si>
  <si>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</si>
  <si>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</si>
  <si>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</si>
  <si>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</si>
  <si>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</si>
  <si>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</si>
  <si>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</si>
  <si>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</si>
  <si>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</si>
  <si>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</si>
  <si>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</si>
  <si>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</si>
  <si>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</si>
  <si>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</si>
  <si>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</si>
  <si>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</si>
  <si>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</si>
  <si>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</si>
  <si>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</si>
  <si>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</si>
  <si>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</si>
  <si>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</si>
  <si>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</si>
  <si>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</si>
  <si>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</si>
  <si>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</si>
  <si>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</si>
  <si>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</si>
  <si>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</si>
  <si>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</si>
  <si>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</si>
  <si>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</si>
  <si>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</si>
  <si>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</si>
  <si>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</si>
  <si>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</si>
  <si>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</si>
  <si>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</si>
  <si>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</si>
  <si>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</si>
  <si>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</si>
  <si>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</si>
  <si>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</si>
  <si>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</si>
  <si>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</si>
  <si>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</si>
  <si>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</si>
  <si>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</si>
  <si>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</si>
  <si>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</si>
  <si>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</si>
  <si>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</si>
  <si>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</si>
  <si>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</si>
  <si>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</si>
  <si>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</si>
  <si>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</si>
  <si>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</si>
  <si>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</si>
  <si>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</si>
  <si>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</si>
  <si>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</si>
  <si>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</si>
  <si>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</si>
  <si>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</si>
  <si>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</si>
  <si>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</si>
  <si>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</si>
  <si>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</si>
  <si>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</si>
  <si>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</si>
  <si>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</si>
  <si>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</si>
  <si>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</si>
  <si>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</si>
  <si>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</si>
  <si>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</si>
  <si>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</si>
  <si>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</si>
  <si>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</si>
  <si>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</si>
  <si>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</si>
  <si>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</si>
  <si>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</si>
  <si>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</si>
  <si>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</si>
  <si>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</si>
  <si>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</si>
  <si>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</si>
  <si>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</si>
  <si>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</si>
  <si>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</si>
  <si>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</si>
  <si>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</si>
  <si>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</si>
  <si>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</si>
  <si>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</si>
  <si>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</si>
  <si>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</si>
  <si>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</si>
  <si>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</si>
  <si>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</si>
  <si>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</si>
  <si>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</si>
  <si>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</si>
  <si>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</si>
  <si>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</si>
  <si>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</si>
  <si>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</si>
  <si>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</si>
  <si>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</si>
  <si>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</si>
  <si>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</si>
  <si>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</si>
  <si>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</si>
  <si>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</si>
  <si>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</si>
  <si>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</si>
  <si>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</si>
  <si>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</si>
  <si>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</si>
  <si>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</si>
  <si>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</si>
  <si>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</si>
  <si>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</si>
  <si>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</si>
  <si>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</si>
  <si>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</si>
  <si>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</si>
  <si>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</si>
  <si>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</si>
  <si>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</si>
  <si>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</si>
  <si>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</si>
  <si>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</si>
  <si>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</si>
  <si>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</si>
  <si>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</si>
  <si>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</si>
  <si>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</si>
  <si>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</si>
  <si>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</si>
  <si>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</si>
  <si>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</si>
  <si>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</si>
  <si>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</si>
  <si>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</si>
  <si>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</si>
  <si>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</si>
  <si>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</si>
  <si>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</si>
  <si>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</si>
  <si>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</si>
  <si>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</si>
  <si>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</si>
  <si>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</si>
  <si>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</si>
  <si>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</si>
  <si>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</si>
  <si>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</si>
  <si>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</si>
  <si>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</si>
  <si>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</si>
  <si>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</si>
  <si>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</si>
  <si>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</si>
  <si>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</si>
  <si>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</si>
  <si>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</si>
  <si>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</si>
  <si>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</si>
  <si>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</si>
  <si>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</si>
  <si>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</si>
  <si>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</si>
  <si>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</si>
  <si>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</si>
  <si>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</si>
  <si>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</si>
  <si>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</si>
  <si>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</si>
  <si>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</si>
  <si>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</si>
  <si>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</si>
  <si>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</si>
  <si>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</si>
  <si>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</si>
  <si>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</si>
  <si>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</si>
  <si>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</si>
  <si>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</si>
  <si>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</si>
  <si>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</si>
  <si>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</si>
  <si>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</si>
  <si>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</si>
  <si>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</si>
  <si>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</si>
  <si>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</si>
  <si>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</si>
  <si>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</si>
  <si>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</si>
  <si>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</si>
  <si>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</si>
  <si>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</si>
  <si>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</si>
  <si>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</si>
  <si>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</si>
  <si>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</si>
  <si>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</si>
  <si>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</si>
  <si>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</si>
  <si>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</si>
  <si>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</si>
  <si>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</si>
  <si>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</si>
  <si>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</si>
  <si>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</si>
  <si>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</si>
  <si>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</si>
  <si>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</si>
  <si>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</si>
  <si>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</si>
  <si>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</si>
  <si>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</si>
  <si>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</si>
  <si>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</si>
  <si>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</si>
  <si>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</si>
  <si>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</si>
  <si>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</si>
  <si>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</si>
  <si>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</si>
  <si>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</si>
  <si>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</si>
  <si>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</si>
  <si>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</si>
  <si>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</si>
  <si>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</si>
  <si>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</si>
  <si>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</si>
  <si>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</si>
  <si>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</si>
  <si>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</si>
  <si>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</si>
  <si>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</si>
  <si>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</si>
  <si>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</si>
  <si>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</si>
  <si>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</si>
  <si>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</si>
  <si>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</si>
  <si>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</si>
  <si>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</si>
  <si>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</si>
  <si>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</si>
  <si>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</si>
  <si>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</si>
  <si>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</si>
  <si>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</si>
  <si>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</si>
  <si>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</si>
  <si>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</si>
  <si>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</si>
  <si>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</si>
  <si>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</si>
  <si>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</si>
  <si>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</si>
  <si>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</si>
  <si>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</si>
  <si>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</si>
  <si>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</si>
  <si>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</si>
  <si>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</si>
  <si>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</si>
  <si>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</si>
  <si>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</si>
  <si>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</si>
  <si>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</si>
  <si>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</si>
  <si>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</si>
  <si>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</si>
  <si>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</si>
  <si>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</si>
  <si>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</si>
  <si>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</si>
  <si>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</si>
  <si>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</si>
  <si>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</si>
  <si>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</si>
  <si>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</si>
  <si>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</si>
  <si>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</si>
  <si>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</si>
  <si>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</si>
  <si>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</si>
  <si>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</si>
  <si>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</si>
  <si>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</si>
  <si>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</si>
  <si>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</si>
  <si>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</si>
  <si>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</si>
  <si>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</si>
  <si>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</si>
  <si>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</si>
  <si>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</si>
  <si>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</si>
  <si>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</si>
  <si>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</si>
  <si>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</si>
  <si>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</si>
  <si>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</si>
  <si>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</si>
  <si>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</si>
  <si>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</si>
  <si>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</si>
  <si>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</si>
  <si>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</si>
  <si>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</si>
  <si>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</si>
  <si>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</si>
  <si>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</si>
  <si>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</si>
  <si>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</si>
  <si>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</si>
  <si>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</si>
  <si>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</si>
  <si>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</si>
  <si>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</si>
  <si>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</si>
  <si>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</si>
  <si>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</si>
  <si>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</si>
  <si>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</si>
  <si>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</si>
  <si>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</si>
  <si>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</si>
  <si>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</si>
  <si>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</si>
  <si>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</si>
  <si>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</si>
  <si>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</si>
  <si>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</si>
  <si>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</si>
  <si>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</si>
  <si>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</si>
  <si>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</si>
  <si>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</si>
  <si>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</si>
  <si>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</si>
  <si>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</si>
  <si>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</si>
  <si>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</si>
  <si>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</si>
  <si>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</si>
  <si>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</si>
  <si>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</si>
  <si>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</si>
  <si>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</si>
  <si>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</si>
  <si>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</si>
  <si>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</si>
  <si>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</si>
  <si>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</si>
  <si>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</si>
  <si>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</si>
  <si>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</si>
  <si>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</si>
  <si>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</si>
  <si>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</si>
  <si>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</si>
  <si>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</si>
  <si>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</si>
  <si>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</si>
  <si>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</si>
  <si>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</si>
  <si>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</si>
  <si>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</si>
  <si>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</si>
  <si>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</si>
  <si>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</si>
  <si>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</si>
  <si>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</si>
  <si>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</si>
  <si>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</si>
  <si>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</si>
  <si>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</si>
  <si>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</si>
  <si>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</si>
  <si>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</si>
  <si>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</si>
  <si>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</si>
  <si>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</si>
  <si>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</si>
  <si>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</si>
  <si>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</si>
  <si>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</si>
  <si>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</si>
  <si>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</si>
  <si>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</si>
  <si>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</si>
  <si>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</si>
  <si>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</si>
  <si>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</si>
  <si>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</si>
  <si>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</si>
  <si>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</si>
  <si>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</si>
  <si>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</si>
  <si>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</si>
  <si>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</si>
  <si>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</si>
  <si>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</si>
  <si>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</si>
  <si>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</si>
  <si>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</si>
  <si>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</si>
  <si>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</si>
  <si>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</si>
  <si>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</si>
  <si>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</si>
  <si>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</si>
  <si>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</si>
  <si>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</si>
  <si>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</si>
  <si>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</si>
  <si>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</si>
  <si>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</si>
  <si>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</si>
  <si>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</si>
  <si>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</si>
  <si>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</si>
  <si>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</si>
  <si>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</si>
  <si>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</si>
  <si>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</si>
  <si>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</si>
  <si>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</si>
  <si>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</si>
  <si>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</si>
  <si>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</si>
  <si>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</si>
  <si>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</si>
  <si>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</si>
  <si>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</si>
  <si>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</si>
  <si>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</si>
  <si>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</si>
  <si>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</si>
  <si>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</si>
  <si>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</si>
  <si>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</si>
  <si>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</si>
  <si>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</si>
  <si>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</si>
  <si>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</si>
  <si>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</si>
  <si>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</si>
  <si>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</si>
  <si>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</si>
  <si>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</si>
  <si>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</si>
  <si>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</si>
  <si>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</si>
  <si>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</si>
  <si>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</si>
  <si>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</si>
  <si>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</si>
  <si>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</si>
  <si>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</si>
  <si>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</si>
  <si>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</si>
  <si>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</si>
  <si>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</si>
  <si>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</si>
  <si>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</si>
  <si>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</si>
  <si>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</si>
  <si>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</si>
  <si>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</si>
  <si>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</si>
  <si>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</si>
  <si>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</si>
  <si>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</si>
  <si>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</si>
  <si>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</si>
  <si>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</si>
  <si>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</si>
  <si>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</si>
  <si>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</si>
  <si>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</si>
  <si>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</si>
  <si>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</si>
  <si>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</si>
  <si>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</si>
  <si>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</si>
  <si>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</si>
  <si>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</si>
  <si>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</si>
  <si>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</si>
  <si>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</si>
  <si>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</si>
  <si>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</si>
  <si>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</si>
  <si>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</si>
  <si>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</si>
  <si>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</si>
  <si>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</si>
  <si>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</si>
  <si>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</si>
  <si>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</si>
  <si>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</si>
  <si>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</si>
  <si>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</si>
  <si>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</si>
  <si>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</si>
  <si>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</si>
  <si>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</si>
  <si>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</si>
  <si>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</si>
  <si>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</si>
  <si>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</si>
  <si>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</si>
  <si>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</si>
  <si>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</si>
  <si>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</si>
  <si>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</si>
  <si>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</si>
  <si>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</si>
  <si>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</si>
  <si>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</si>
  <si>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</si>
  <si>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</si>
  <si>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</si>
  <si>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</si>
  <si>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</si>
  <si>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</si>
  <si>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</si>
  <si>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</si>
  <si>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</si>
  <si>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</si>
  <si>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</si>
  <si>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</si>
  <si>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</si>
  <si>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</si>
  <si>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</si>
  <si>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</si>
  <si>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</si>
  <si>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</si>
  <si>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</si>
  <si>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</si>
  <si>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</si>
  <si>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</si>
  <si>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</si>
  <si>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</si>
  <si>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</si>
  <si>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</si>
  <si>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</si>
  <si>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</si>
  <si>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</si>
  <si>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</si>
  <si>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</si>
  <si>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</si>
  <si>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</si>
  <si>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</si>
  <si>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</si>
  <si>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</si>
  <si>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</si>
  <si>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</si>
  <si>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</si>
  <si>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</si>
  <si>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</si>
  <si>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</si>
  <si>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</si>
  <si>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</si>
  <si>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</si>
  <si>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</si>
  <si>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</si>
  <si>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</si>
  <si>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</si>
  <si>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</si>
  <si>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</si>
  <si>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</si>
  <si>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</si>
  <si>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</si>
  <si>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</si>
  <si>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</si>
  <si>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</si>
  <si>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</si>
  <si>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</si>
  <si>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</si>
  <si>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</si>
  <si>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</si>
  <si>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</si>
  <si>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</si>
  <si>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</si>
  <si>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</si>
  <si>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</si>
  <si>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</si>
  <si>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</si>
  <si>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</si>
  <si>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</si>
  <si>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</si>
  <si>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</si>
  <si>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</si>
  <si>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</si>
  <si>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</si>
  <si>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</si>
  <si>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</si>
  <si>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</si>
  <si>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</si>
  <si>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</si>
  <si>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</si>
  <si>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</si>
  <si>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</si>
  <si>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</si>
  <si>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</si>
  <si>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</si>
  <si>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</si>
  <si>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</si>
  <si>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</si>
  <si>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</si>
  <si>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</si>
  <si>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</si>
  <si>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</si>
  <si>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</si>
  <si>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</si>
  <si>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</si>
  <si>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</si>
  <si>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</si>
  <si>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</si>
  <si>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</si>
  <si>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</si>
  <si>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</si>
  <si>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</si>
  <si>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</si>
  <si>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</si>
  <si>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</si>
  <si>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</si>
  <si>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</si>
  <si>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</si>
  <si>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</si>
  <si>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</si>
  <si>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</si>
  <si>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</si>
  <si>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</si>
  <si>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</si>
  <si>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</si>
  <si>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</si>
  <si>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</si>
  <si>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</si>
  <si>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</si>
  <si>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</si>
  <si>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</si>
  <si>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</si>
  <si>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</si>
  <si>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</si>
  <si>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</si>
  <si>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</si>
  <si>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</si>
  <si>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</si>
  <si>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</si>
  <si>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</si>
  <si>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</si>
  <si>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</si>
  <si>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</si>
  <si>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</si>
  <si>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</si>
  <si>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</si>
  <si>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</si>
  <si>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</si>
  <si>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</si>
  <si>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</si>
  <si>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</si>
  <si>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</si>
  <si>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</si>
  <si>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</si>
  <si>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</si>
  <si>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</si>
  <si>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</si>
  <si>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</si>
  <si>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</si>
  <si>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</si>
  <si>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</si>
  <si>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</si>
  <si>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</si>
  <si>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</si>
  <si>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</si>
  <si>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</si>
  <si>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</si>
  <si>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</si>
  <si>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</si>
  <si>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</si>
  <si>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</si>
  <si>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</si>
  <si>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</si>
  <si>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</si>
  <si>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</si>
  <si>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</si>
  <si>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</si>
  <si>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</si>
  <si>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</si>
  <si>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</si>
  <si>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</si>
  <si>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</si>
  <si>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</si>
  <si>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</si>
  <si>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</si>
  <si>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</si>
  <si>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</si>
  <si>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</si>
  <si>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</si>
  <si>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</si>
  <si>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</si>
  <si>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</si>
  <si>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</si>
  <si>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</si>
  <si>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</si>
  <si>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</si>
  <si>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</si>
  <si>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</si>
  <si>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</si>
  <si>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</si>
  <si>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</si>
  <si>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</si>
  <si>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</si>
  <si>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</si>
  <si>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</si>
  <si>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</si>
  <si>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</si>
  <si>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</si>
  <si>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</si>
  <si>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</si>
  <si>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</si>
  <si>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</si>
  <si>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</si>
  <si>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</si>
  <si>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</si>
  <si>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</si>
  <si>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</si>
  <si>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</si>
  <si>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</si>
  <si>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</si>
  <si>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</si>
  <si>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</si>
  <si>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</si>
  <si>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</si>
  <si>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</si>
  <si>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</si>
  <si>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</si>
  <si>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</si>
  <si>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</si>
  <si>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</si>
  <si>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</si>
  <si>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</si>
  <si>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</si>
  <si>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</si>
  <si>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</si>
  <si>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</si>
  <si>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</si>
  <si>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</si>
  <si>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</si>
  <si>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</si>
  <si>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</si>
  <si>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</si>
  <si>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</si>
  <si>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</si>
  <si>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</si>
  <si>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</si>
  <si>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</si>
  <si>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</si>
  <si>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</si>
  <si>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</si>
  <si>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</si>
  <si>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</si>
  <si>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</si>
  <si>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</si>
  <si>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</si>
  <si>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</si>
  <si>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</si>
  <si>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</si>
  <si>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</si>
  <si>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</si>
  <si>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</si>
  <si>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</si>
  <si>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</si>
  <si>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</si>
  <si>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</si>
  <si>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</si>
  <si>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</si>
  <si>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</si>
  <si>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</si>
  <si>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</si>
  <si>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</si>
  <si>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</si>
  <si>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</si>
  <si>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</si>
  <si>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</si>
  <si>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</si>
  <si>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</si>
  <si>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</si>
  <si>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</si>
  <si>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</si>
  <si>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</si>
  <si>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</si>
  <si>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</si>
  <si>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</si>
  <si>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</si>
  <si>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</si>
  <si>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</si>
  <si>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</si>
  <si>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</si>
  <si>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</si>
  <si>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</si>
  <si>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</si>
  <si>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</si>
  <si>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</si>
  <si>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</si>
  <si>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</si>
  <si>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</si>
  <si>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</si>
  <si>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</si>
  <si>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</si>
  <si>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</si>
  <si>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</si>
  <si>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</si>
  <si>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</si>
  <si>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</si>
  <si>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</si>
  <si>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</si>
  <si>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</si>
  <si>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</si>
  <si>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</si>
  <si>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</si>
  <si>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</si>
  <si>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</si>
  <si>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</si>
  <si>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</si>
  <si>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</si>
  <si>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</si>
  <si>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</si>
  <si>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</si>
  <si>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</si>
  <si>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</si>
  <si>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</si>
  <si>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</si>
  <si>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</si>
  <si>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</si>
  <si>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</si>
  <si>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</si>
  <si>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</si>
  <si>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</si>
  <si>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</si>
  <si>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</si>
  <si>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</si>
  <si>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</si>
  <si>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</si>
  <si>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</si>
  <si>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</si>
  <si>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</si>
  <si>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</si>
  <si>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</si>
  <si>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</si>
  <si>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</si>
  <si>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</si>
  <si>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</si>
  <si>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</si>
  <si>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</si>
  <si>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</si>
  <si>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</si>
  <si>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</si>
  <si>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</si>
  <si>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</si>
  <si>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</si>
  <si>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</si>
  <si>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</si>
  <si>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</si>
  <si>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</si>
  <si>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</si>
  <si>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</si>
  <si>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</si>
  <si>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</si>
  <si>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</si>
  <si>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</si>
  <si>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</si>
  <si>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</si>
  <si>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</si>
  <si>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</si>
  <si>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</si>
  <si>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</si>
  <si>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</si>
  <si>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</si>
  <si>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</si>
  <si>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</si>
  <si>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</si>
  <si>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</si>
  <si>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</si>
  <si>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</si>
  <si>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</si>
  <si>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</si>
  <si>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</si>
  <si>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</si>
  <si>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</si>
  <si>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</si>
  <si>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</si>
  <si>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</si>
  <si>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</si>
  <si>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</si>
  <si>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</si>
  <si>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</si>
  <si>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</si>
  <si>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</si>
  <si>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</si>
  <si>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</si>
  <si>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</si>
  <si>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</si>
  <si>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</si>
  <si>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</si>
  <si>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</si>
  <si>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</si>
  <si>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</si>
  <si>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</si>
  <si>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</si>
  <si>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</si>
  <si>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</si>
  <si>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</si>
  <si>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</si>
  <si>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</si>
  <si>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</si>
  <si>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</si>
  <si>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</si>
  <si>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</si>
  <si>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</si>
  <si>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</si>
  <si>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</si>
  <si>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</si>
  <si>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</si>
  <si>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</si>
  <si>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</si>
  <si>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</si>
  <si>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</si>
  <si>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</si>
  <si>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</si>
  <si>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</si>
  <si>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</si>
  <si>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</si>
  <si>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</si>
  <si>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</si>
  <si>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</si>
  <si>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</si>
  <si>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</si>
  <si>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</si>
  <si>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</si>
  <si>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</si>
  <si>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</si>
  <si>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</si>
  <si>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</si>
  <si>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</si>
  <si>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</si>
  <si>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</si>
  <si>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</si>
  <si>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</si>
  <si>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</si>
  <si>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</si>
  <si>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</si>
  <si>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</si>
  <si>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</si>
  <si>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</si>
  <si>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</si>
  <si>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</si>
  <si>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</si>
  <si>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</si>
  <si>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</si>
  <si>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</si>
  <si>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</si>
  <si>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</si>
  <si>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</si>
  <si>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</si>
  <si>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</si>
  <si>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</si>
  <si>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</si>
  <si>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</si>
  <si>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</si>
  <si>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</si>
  <si>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</si>
  <si>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</si>
  <si>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</si>
  <si>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</si>
  <si>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</si>
  <si>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</si>
  <si>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</si>
  <si>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</si>
  <si>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</si>
  <si>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</si>
  <si>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</si>
  <si>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</si>
  <si>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</si>
  <si>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</si>
  <si>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</si>
  <si>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</si>
  <si>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</si>
  <si>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</si>
  <si>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</si>
  <si>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</si>
  <si>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</si>
  <si>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</si>
  <si>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</si>
  <si>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</si>
  <si>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</si>
  <si>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</si>
  <si>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</si>
  <si>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</si>
  <si>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</si>
  <si>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</si>
  <si>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</si>
  <si>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</si>
  <si>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</si>
  <si>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</si>
  <si>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</si>
  <si>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</si>
  <si>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</si>
  <si>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</si>
  <si>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</si>
  <si>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</si>
  <si>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</si>
  <si>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</si>
  <si>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</si>
  <si>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</si>
  <si>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</si>
  <si>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</si>
  <si>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</si>
  <si>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</si>
  <si>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</si>
  <si>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</si>
  <si>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</si>
  <si>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</si>
  <si>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</si>
  <si>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</si>
  <si>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</si>
  <si>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</si>
  <si>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</si>
  <si>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</si>
  <si>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</si>
  <si>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</si>
  <si>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</si>
  <si>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</si>
  <si>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</si>
  <si>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</si>
  <si>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</si>
  <si>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</si>
  <si>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</si>
  <si>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</si>
  <si>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</si>
  <si>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</si>
  <si>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</si>
  <si>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</si>
  <si>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</si>
  <si>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</si>
  <si>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</si>
  <si>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</si>
  <si>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</si>
  <si>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</si>
  <si>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</si>
  <si>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</si>
  <si>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</si>
  <si>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</si>
  <si>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</si>
  <si>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</si>
  <si>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</si>
  <si>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</si>
  <si>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</si>
  <si>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</si>
  <si>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</si>
  <si>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</si>
  <si>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</si>
  <si>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</si>
  <si>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</si>
  <si>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</si>
  <si>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</si>
  <si>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</si>
  <si>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</si>
  <si>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</si>
  <si>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</si>
  <si>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</si>
  <si>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</si>
  <si>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</si>
  <si>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</si>
  <si>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</si>
  <si>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</si>
  <si>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</si>
  <si>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</si>
  <si>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</si>
  <si>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</si>
  <si>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</si>
  <si>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</si>
  <si>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</si>
  <si>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</si>
  <si>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</si>
  <si>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</si>
  <si>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</si>
  <si>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</si>
  <si>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</si>
  <si>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</si>
  <si>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</si>
  <si>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</si>
  <si>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</si>
  <si>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</si>
  <si>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</si>
  <si>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</si>
  <si>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</si>
  <si>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</si>
  <si>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</si>
  <si>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</si>
  <si>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</si>
  <si>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</si>
  <si>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</si>
  <si>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</si>
  <si>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</si>
  <si>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</si>
  <si>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</si>
  <si>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</si>
  <si>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</si>
  <si>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</si>
  <si>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</si>
  <si>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</si>
  <si>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</si>
  <si>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</si>
  <si>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</si>
  <si>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</si>
  <si>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</si>
  <si>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</si>
  <si>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</si>
  <si>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</si>
  <si>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</si>
  <si>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</si>
  <si>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</si>
  <si>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</si>
  <si>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</si>
  <si>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</si>
  <si>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</si>
  <si>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</si>
  <si>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</si>
  <si>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</si>
  <si>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</si>
  <si>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</si>
  <si>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</si>
  <si>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</si>
  <si>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</si>
  <si>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</si>
  <si>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</si>
  <si>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</si>
  <si>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</si>
  <si>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</si>
  <si>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</si>
  <si>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</si>
  <si>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</si>
  <si>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</si>
  <si>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</si>
  <si>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</si>
  <si>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</si>
  <si>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</si>
  <si>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</si>
  <si>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</si>
  <si>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</si>
  <si>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</si>
  <si>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</si>
  <si>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</si>
  <si>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</si>
  <si>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</si>
  <si>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</si>
  <si>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</si>
  <si>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</si>
  <si>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</si>
  <si>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</si>
  <si>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</si>
  <si>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</si>
  <si>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</si>
  <si>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</si>
  <si>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</si>
  <si>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</si>
  <si>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</si>
  <si>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</si>
  <si>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</si>
  <si>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</si>
  <si>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</si>
  <si>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</si>
  <si>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</si>
  <si>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</si>
  <si>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</si>
  <si>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</si>
  <si>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</si>
  <si>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</si>
  <si>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</si>
  <si>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</si>
  <si>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</si>
  <si>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</si>
  <si>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</si>
  <si>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</si>
  <si>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</si>
  <si>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</si>
  <si>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</si>
  <si>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</si>
  <si>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</si>
  <si>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</si>
  <si>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</si>
  <si>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</si>
  <si>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</si>
  <si>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</si>
  <si>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</si>
  <si>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</si>
  <si>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</si>
  <si>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</si>
  <si>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</si>
  <si>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</si>
  <si>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</si>
  <si>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</si>
  <si>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</si>
  <si>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</si>
  <si>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</si>
  <si>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</si>
  <si>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</si>
  <si>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</si>
  <si>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</si>
  <si>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</si>
  <si>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</si>
  <si>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</si>
  <si>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</si>
  <si>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</si>
  <si>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</si>
  <si>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</si>
  <si>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</si>
  <si>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</si>
  <si>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</si>
  <si>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</si>
  <si>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</si>
  <si>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</si>
  <si>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</si>
  <si>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</si>
  <si>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</si>
  <si>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</si>
  <si>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</si>
  <si>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</si>
  <si>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</si>
  <si>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</si>
  <si>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</si>
  <si>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</si>
  <si>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</si>
  <si>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</si>
  <si>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</si>
  <si>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</si>
  <si>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</si>
  <si>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</si>
  <si>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</si>
  <si>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</si>
  <si>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</si>
  <si>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</si>
  <si>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</si>
  <si>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</si>
  <si>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</si>
  <si>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</si>
  <si>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</si>
  <si>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</si>
  <si>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</si>
  <si>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</si>
  <si>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</si>
  <si>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</si>
  <si>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</si>
  <si>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</si>
  <si>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</si>
  <si>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</si>
  <si>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</si>
  <si>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</si>
  <si>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</si>
  <si>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</si>
  <si>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</si>
  <si>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</si>
  <si>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</si>
  <si>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</si>
  <si>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</si>
  <si>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</si>
  <si>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</si>
  <si>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</si>
  <si>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</si>
  <si>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</si>
  <si>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</si>
  <si>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</si>
  <si>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</si>
  <si>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</si>
  <si>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</si>
  <si>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</si>
  <si>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</si>
  <si>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</si>
  <si>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</si>
  <si>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</si>
  <si>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</si>
  <si>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</si>
  <si>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</si>
  <si>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</si>
  <si>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</si>
  <si>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</si>
  <si>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</si>
  <si>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</si>
  <si>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</si>
  <si>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</si>
  <si>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</si>
  <si>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</si>
  <si>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</si>
  <si>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</si>
  <si>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</si>
  <si>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</si>
  <si>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</si>
  <si>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</si>
  <si>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</si>
  <si>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</si>
  <si>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</si>
  <si>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</si>
  <si>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</si>
  <si>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</si>
  <si>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</si>
  <si>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</si>
  <si>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</si>
  <si>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</si>
  <si>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</si>
  <si>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</si>
  <si>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</si>
  <si>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</si>
  <si>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</si>
  <si>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</si>
  <si>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</si>
  <si>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</si>
  <si>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</si>
  <si>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</si>
  <si>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</si>
  <si>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</si>
  <si>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</si>
  <si>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</si>
  <si>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</si>
  <si>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</si>
  <si>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</si>
  <si>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</si>
  <si>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</si>
  <si>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</si>
  <si>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</si>
  <si>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</si>
  <si>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</si>
  <si>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</si>
  <si>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</si>
  <si>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</si>
  <si>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</si>
  <si>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</si>
  <si>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</si>
  <si>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</si>
  <si>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</si>
  <si>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</si>
  <si>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</si>
  <si>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</si>
  <si>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</si>
  <si>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</si>
  <si>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</si>
  <si>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</si>
  <si>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</si>
  <si>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</si>
  <si>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</si>
  <si>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</si>
  <si>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</si>
  <si>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</si>
  <si>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</si>
  <si>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</si>
  <si>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</si>
  <si>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</si>
  <si>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</si>
  <si>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</si>
  <si>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</si>
  <si>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</si>
  <si>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</si>
  <si>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</si>
  <si>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</si>
  <si>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</si>
  <si>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</si>
  <si>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</si>
  <si>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</si>
  <si>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</si>
  <si>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</si>
  <si>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</si>
  <si>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</si>
  <si>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</si>
  <si>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</si>
  <si>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</si>
  <si>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</si>
  <si>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</si>
  <si>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</si>
  <si>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</si>
  <si>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</si>
  <si>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</si>
  <si>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</si>
  <si>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</si>
  <si>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</si>
  <si>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</si>
  <si>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</si>
  <si>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</si>
  <si>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</si>
  <si>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</si>
  <si>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</si>
  <si>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</si>
  <si>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</si>
  <si>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</si>
  <si>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</si>
  <si>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</si>
  <si>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</si>
  <si>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</si>
  <si>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</si>
  <si>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</si>
  <si>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</si>
  <si>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</si>
  <si>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</si>
  <si>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</si>
  <si>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</si>
  <si>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</si>
  <si>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</si>
  <si>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</si>
  <si>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</si>
  <si>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</si>
  <si>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</si>
  <si>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</si>
  <si>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</si>
  <si>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</si>
  <si>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</si>
  <si>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</si>
  <si>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</si>
  <si>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</si>
  <si>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</si>
  <si>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</si>
  <si>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</si>
  <si>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</si>
  <si>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</si>
  <si>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</si>
  <si>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</si>
  <si>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</si>
  <si>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</si>
  <si>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</si>
  <si>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</si>
  <si>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</si>
  <si>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</si>
  <si>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</si>
  <si>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</si>
  <si>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</si>
  <si>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</si>
  <si>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</si>
  <si>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</si>
  <si>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</si>
  <si>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</si>
  <si>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</si>
  <si>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</si>
  <si>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</si>
  <si>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</si>
  <si>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</si>
  <si>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</si>
  <si>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</si>
  <si>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</si>
  <si>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</si>
  <si>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</si>
  <si>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</si>
  <si>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</si>
  <si>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</si>
  <si>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</si>
  <si>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</si>
  <si>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</si>
  <si>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</si>
  <si>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</si>
  <si>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</si>
  <si>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</si>
  <si>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</si>
  <si>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</si>
  <si>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</si>
  <si>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</si>
  <si>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</si>
  <si>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</si>
  <si>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</si>
  <si>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</si>
  <si>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</si>
  <si>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</si>
  <si>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</si>
  <si>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</si>
  <si>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</si>
  <si>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</si>
  <si>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</si>
  <si>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</si>
  <si>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</si>
  <si>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</si>
  <si>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</si>
  <si>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</si>
  <si>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</si>
  <si>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</si>
  <si>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</si>
  <si>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</si>
  <si>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</si>
  <si>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</si>
  <si>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</si>
  <si>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</si>
  <si>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</si>
  <si>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</si>
  <si>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</si>
  <si>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</si>
  <si>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</si>
  <si>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</si>
  <si>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</si>
  <si>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</si>
  <si>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</si>
  <si>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</si>
  <si>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</si>
  <si>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</si>
  <si>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</si>
  <si>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</si>
  <si>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</si>
  <si>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</si>
  <si>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</si>
  <si>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</si>
  <si>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</si>
  <si>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</si>
  <si>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</si>
  <si>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</si>
  <si>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</si>
  <si>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</si>
  <si>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</si>
  <si>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</si>
  <si>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</si>
  <si>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</si>
  <si>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</si>
  <si>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</si>
  <si>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</si>
  <si>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</si>
  <si>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</si>
  <si>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</si>
  <si>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</si>
  <si>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</si>
  <si>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</si>
  <si>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</si>
  <si>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</si>
  <si>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</si>
  <si>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</si>
  <si>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</si>
  <si>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</si>
  <si>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</si>
  <si>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</si>
  <si>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</si>
  <si>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</si>
  <si>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</si>
  <si>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</si>
  <si>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</si>
  <si>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</si>
  <si>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</si>
  <si>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</si>
  <si>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</si>
  <si>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</si>
  <si>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</si>
  <si>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</si>
  <si>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</si>
  <si>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</si>
  <si>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</si>
  <si>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</si>
  <si>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</si>
  <si>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</si>
  <si>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</si>
  <si>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</si>
  <si>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</si>
  <si>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</si>
  <si>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</si>
  <si>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</si>
  <si>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</si>
  <si>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</si>
  <si>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</si>
  <si>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</si>
  <si>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</si>
  <si>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</si>
  <si>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</si>
  <si>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</si>
  <si>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</si>
  <si>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</si>
  <si>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</si>
  <si>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</si>
  <si>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</si>
  <si>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</si>
  <si>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</si>
  <si>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</si>
  <si>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</si>
  <si>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</si>
  <si>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</si>
  <si>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</si>
  <si>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</si>
  <si>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</si>
  <si>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</si>
  <si>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</si>
  <si>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</si>
  <si>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</si>
  <si>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</si>
  <si>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</si>
  <si>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</si>
  <si>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</si>
  <si>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</si>
  <si>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</si>
  <si>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</si>
  <si>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</si>
  <si>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</si>
  <si>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</si>
  <si>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</si>
  <si>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</si>
  <si>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</si>
  <si>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</si>
  <si>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</si>
  <si>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</si>
  <si>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</si>
  <si>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</si>
  <si>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</si>
  <si>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</si>
  <si>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</si>
  <si>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</si>
  <si>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</si>
  <si>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</si>
  <si>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</si>
  <si>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</si>
  <si>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</si>
  <si>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</si>
  <si>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</si>
  <si>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</si>
  <si>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</si>
  <si>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</si>
  <si>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</si>
  <si>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</si>
  <si>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</si>
  <si>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</si>
  <si>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</si>
  <si>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</si>
  <si>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</si>
  <si>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</si>
  <si>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</si>
  <si>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</si>
  <si>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</si>
  <si>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</si>
  <si>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</si>
  <si>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</si>
  <si>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</si>
  <si>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</si>
  <si>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</si>
  <si>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</si>
  <si>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</si>
  <si>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</si>
  <si>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</si>
  <si>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</si>
  <si>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</si>
  <si>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</si>
  <si>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</si>
  <si>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</si>
  <si>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</si>
  <si>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</si>
  <si>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</si>
  <si>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</si>
  <si>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</si>
  <si>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</si>
  <si>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</si>
  <si>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</si>
  <si>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</si>
  <si>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</si>
  <si>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</si>
  <si>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</si>
  <si>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</si>
  <si>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</si>
  <si>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</si>
  <si>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</si>
  <si>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</si>
  <si>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</si>
  <si>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</si>
  <si>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</si>
  <si>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</si>
  <si>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</si>
  <si>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</si>
  <si>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</si>
  <si>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</si>
  <si>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</si>
  <si>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</si>
  <si>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</si>
  <si>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</si>
  <si>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</si>
  <si>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</si>
  <si>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</si>
  <si>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</si>
  <si>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</si>
  <si>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</si>
  <si>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</si>
  <si>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</si>
  <si>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</si>
  <si>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</si>
  <si>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</si>
  <si>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</si>
  <si>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</si>
  <si>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</si>
  <si>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</si>
  <si>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</si>
  <si>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</si>
  <si>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</si>
  <si>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</si>
  <si>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</si>
  <si>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</si>
  <si>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</si>
  <si>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</si>
  <si>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</si>
  <si>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</si>
  <si>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</si>
  <si>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</si>
  <si>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</si>
  <si>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</si>
  <si>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</si>
  <si>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</si>
  <si>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</si>
  <si>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</si>
  <si>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</si>
  <si>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</si>
  <si>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</si>
  <si>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</si>
  <si>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</si>
  <si>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</si>
  <si>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</si>
  <si>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</si>
  <si>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</si>
  <si>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</si>
  <si>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</si>
  <si>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</si>
  <si>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</si>
  <si>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</si>
  <si>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</si>
  <si>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</si>
  <si>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</si>
  <si>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</si>
  <si>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</si>
  <si>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</si>
  <si>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</si>
  <si>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</si>
  <si>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</si>
  <si>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</si>
  <si>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</si>
  <si>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</si>
  <si>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</si>
  <si>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</si>
  <si>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</si>
  <si>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</si>
  <si>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</si>
  <si>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</si>
  <si>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</si>
  <si>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</si>
  <si>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</si>
  <si>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</si>
  <si>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</si>
  <si>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</si>
  <si>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</si>
  <si>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</si>
  <si>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</si>
  <si>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</si>
  <si>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</si>
  <si>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</si>
  <si>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</si>
  <si>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</si>
  <si>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</si>
  <si>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</si>
  <si>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</si>
  <si>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</si>
  <si>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</si>
  <si>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</si>
  <si>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</si>
  <si>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</si>
  <si>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</si>
  <si>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</si>
  <si>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</si>
  <si>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</si>
  <si>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</si>
  <si>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</si>
  <si>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</si>
  <si>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</si>
  <si>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</si>
  <si>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</si>
  <si>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</si>
  <si>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</si>
  <si>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</si>
  <si>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</si>
  <si>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</si>
  <si>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</si>
  <si>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</si>
  <si>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</si>
  <si>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</si>
  <si>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</si>
  <si>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</si>
  <si>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</si>
  <si>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</si>
  <si>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</si>
  <si>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</si>
  <si>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</si>
  <si>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</si>
  <si>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</si>
  <si>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</si>
  <si>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</si>
  <si>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</si>
  <si>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</si>
  <si>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</si>
  <si>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</si>
  <si>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</si>
  <si>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</si>
  <si>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</si>
  <si>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</si>
  <si>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</si>
  <si>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</si>
  <si>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</si>
  <si>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</si>
  <si>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</si>
  <si>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</si>
  <si>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</si>
  <si>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</si>
  <si>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</si>
  <si>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</si>
  <si>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</si>
  <si>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</si>
  <si>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</si>
  <si>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</si>
  <si>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</si>
  <si>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</si>
  <si>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</si>
  <si>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</si>
  <si>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</si>
  <si>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</si>
  <si>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</si>
  <si>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</si>
  <si>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</si>
  <si>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</si>
  <si>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</si>
  <si>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</si>
  <si>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</si>
  <si>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</si>
  <si>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</si>
  <si>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</si>
  <si>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</si>
  <si>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</si>
  <si>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</si>
  <si>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</si>
  <si>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</si>
  <si>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</si>
  <si>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</si>
  <si>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</si>
  <si>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</si>
  <si>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</si>
  <si>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</si>
  <si>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</si>
  <si>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</si>
  <si>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</si>
  <si>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</si>
  <si>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</si>
  <si>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</si>
  <si>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</si>
  <si>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</si>
  <si>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</si>
  <si>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</si>
  <si>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</si>
  <si>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</si>
  <si>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</si>
  <si>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</si>
  <si>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</si>
  <si>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</si>
  <si>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</si>
  <si>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</si>
  <si>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</si>
  <si>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</si>
  <si>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</si>
  <si>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</si>
  <si>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</si>
  <si>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</si>
  <si>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</si>
  <si>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</si>
  <si>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</si>
  <si>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</si>
  <si>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</si>
  <si>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</si>
  <si>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</si>
  <si>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</si>
  <si>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</si>
  <si>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</si>
  <si>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</si>
  <si>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</si>
  <si>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</si>
  <si>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</si>
  <si>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</si>
  <si>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</si>
  <si>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</si>
  <si>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</si>
  <si>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</si>
  <si>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</si>
  <si>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</si>
  <si>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</si>
  <si>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</si>
  <si>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</si>
  <si>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</si>
  <si>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</si>
  <si>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</si>
  <si>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</si>
  <si>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</si>
  <si>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</si>
  <si>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</si>
  <si>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</si>
  <si>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</si>
  <si>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</si>
  <si>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</si>
  <si>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</si>
  <si>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</si>
  <si>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</si>
  <si>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</si>
  <si>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</si>
  <si>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</si>
  <si>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</si>
  <si>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</si>
  <si>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</si>
  <si>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</si>
  <si>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</si>
  <si>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</si>
  <si>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</si>
  <si>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</si>
  <si>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</si>
  <si>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</si>
  <si>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</si>
  <si>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</si>
  <si>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</si>
  <si>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</si>
  <si>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</si>
  <si>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</si>
  <si>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</si>
  <si>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</si>
  <si>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</si>
  <si>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</si>
  <si>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</si>
  <si>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</si>
  <si>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</si>
  <si>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</si>
  <si>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</si>
  <si>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</si>
  <si>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</si>
  <si>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</si>
  <si>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</si>
  <si>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</si>
  <si>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</si>
  <si>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</si>
  <si>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</si>
  <si>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</si>
  <si>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</si>
  <si>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</si>
  <si>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</si>
  <si>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</si>
  <si>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</si>
  <si>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</si>
  <si>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</si>
  <si>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</si>
  <si>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</si>
  <si>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</si>
  <si>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</si>
  <si>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</si>
  <si>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</si>
  <si>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</si>
  <si>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</si>
  <si>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</si>
  <si>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</si>
  <si>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</si>
  <si>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</si>
  <si>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</si>
  <si>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</si>
  <si>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</si>
  <si>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</si>
  <si>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</si>
  <si>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</si>
  <si>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</si>
  <si>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</si>
  <si>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</si>
  <si>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</si>
  <si>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</si>
  <si>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</si>
  <si>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</si>
  <si>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</si>
  <si>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</si>
  <si>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</si>
  <si>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</si>
  <si>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</si>
  <si>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</si>
  <si>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</si>
  <si>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</si>
  <si>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</si>
  <si>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</si>
  <si>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</si>
  <si>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</si>
  <si>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</si>
  <si>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</si>
  <si>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</si>
  <si>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</si>
  <si>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</si>
  <si>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</si>
  <si>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</si>
  <si>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</si>
  <si>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</si>
  <si>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</si>
  <si>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</si>
  <si>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</si>
  <si>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</si>
  <si>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</si>
  <si>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</si>
  <si>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</si>
  <si>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</si>
  <si>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</si>
  <si>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</si>
  <si>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</si>
  <si>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</si>
  <si>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</si>
  <si>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</si>
  <si>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</si>
  <si>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</si>
  <si>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</si>
  <si>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</si>
  <si>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</si>
  <si>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</si>
  <si>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</si>
  <si>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</si>
  <si>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</si>
  <si>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</si>
  <si>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</si>
  <si>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</si>
  <si>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</si>
  <si>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</si>
  <si>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</si>
  <si>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</si>
  <si>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</si>
  <si>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</si>
  <si>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</si>
  <si>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</si>
  <si>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</si>
  <si>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</si>
  <si>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</si>
  <si>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</si>
  <si>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</si>
  <si>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</si>
  <si>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</si>
  <si>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</si>
  <si>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</si>
  <si>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</si>
  <si>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</si>
  <si>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</si>
  <si>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</si>
  <si>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</si>
  <si>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</si>
  <si>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</si>
  <si>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</si>
  <si>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</si>
  <si>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</si>
  <si>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</si>
  <si>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</si>
  <si>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</si>
  <si>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</si>
  <si>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</si>
  <si>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</si>
  <si>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</si>
  <si>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</si>
  <si>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</si>
  <si>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</si>
  <si>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</si>
  <si>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</si>
  <si>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</si>
  <si>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</si>
  <si>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</si>
  <si>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</si>
  <si>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</si>
  <si>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</si>
  <si>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</si>
  <si>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</si>
  <si>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</si>
  <si>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</si>
  <si>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</si>
  <si>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</si>
  <si>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</si>
  <si>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</si>
  <si>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</si>
  <si>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</si>
  <si>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</si>
  <si>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</si>
  <si>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</si>
  <si>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</si>
  <si>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</si>
  <si>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</si>
  <si>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</si>
  <si>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</si>
  <si>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</si>
  <si>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</si>
  <si>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</si>
  <si>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</si>
  <si>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</si>
  <si>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</si>
  <si>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</si>
  <si>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</si>
  <si>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</si>
  <si>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</si>
  <si>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</si>
  <si>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</si>
  <si>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</si>
  <si>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</si>
  <si>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</si>
  <si>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</si>
  <si>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</si>
  <si>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</si>
  <si>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</si>
  <si>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</si>
  <si>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</si>
  <si>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</si>
  <si>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</si>
  <si>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</si>
  <si>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</si>
  <si>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</si>
  <si>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</si>
  <si>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</si>
  <si>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</si>
  <si>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</si>
  <si>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</si>
  <si>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</si>
  <si>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</si>
  <si>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</si>
  <si>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</si>
  <si>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</si>
  <si>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</si>
  <si>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</si>
  <si>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</si>
  <si>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</si>
  <si>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</si>
  <si>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</si>
  <si>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</si>
  <si>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</si>
  <si>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</si>
  <si>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</si>
  <si>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</si>
  <si>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</si>
  <si>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</si>
  <si>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</si>
  <si>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</si>
  <si>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</si>
  <si>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</si>
  <si>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</si>
  <si>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</si>
  <si>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</si>
  <si>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</si>
  <si>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</si>
  <si>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</si>
  <si>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</si>
  <si>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</si>
  <si>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</si>
  <si>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</si>
  <si>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</si>
  <si>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</si>
  <si>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</si>
  <si>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</si>
  <si>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</si>
  <si>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</si>
  <si>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</si>
  <si>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</si>
  <si>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</si>
  <si>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</si>
  <si>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</si>
  <si>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</si>
  <si>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</si>
  <si>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</si>
  <si>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</si>
  <si>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</si>
  <si>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</si>
  <si>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</si>
  <si>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</si>
  <si>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</si>
  <si>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</si>
  <si>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</si>
  <si>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</si>
  <si>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</si>
  <si>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</si>
  <si>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</si>
  <si>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</si>
  <si>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</si>
  <si>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</si>
  <si>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</si>
  <si>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</si>
  <si>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</si>
  <si>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</si>
  <si>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</si>
  <si>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</si>
  <si>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</si>
  <si>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</si>
  <si>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</si>
  <si>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</si>
  <si>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</si>
  <si>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</si>
  <si>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</si>
  <si>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</si>
  <si>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</si>
  <si>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</si>
  <si>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</si>
  <si>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</si>
  <si>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</si>
  <si>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</si>
  <si>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</si>
  <si>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</si>
  <si>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</si>
  <si>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</si>
  <si>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</si>
  <si>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</si>
  <si>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</si>
  <si>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</si>
  <si>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</si>
  <si>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</si>
  <si>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</si>
  <si>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</si>
  <si>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</si>
  <si>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</si>
  <si>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</si>
  <si>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</si>
  <si>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</si>
  <si>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</si>
  <si>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</si>
  <si>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</si>
  <si>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</si>
  <si>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</si>
  <si>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</si>
  <si>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</si>
  <si>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</si>
  <si>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</si>
  <si>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</si>
  <si>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</si>
  <si>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</si>
  <si>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</si>
  <si>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</si>
  <si>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</si>
  <si>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</si>
  <si>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</si>
  <si>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</si>
  <si>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</si>
  <si>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</si>
  <si>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</si>
  <si>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</si>
  <si>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</si>
  <si>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</si>
  <si>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</si>
  <si>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</si>
  <si>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</si>
  <si>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</si>
  <si>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</si>
  <si>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</si>
  <si>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</si>
  <si>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</si>
  <si>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</si>
  <si>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</si>
  <si>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</si>
  <si>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</si>
  <si>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</si>
  <si>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</si>
  <si>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</si>
  <si>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</si>
  <si>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</si>
  <si>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</si>
  <si>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</si>
  <si>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</si>
  <si>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</si>
  <si>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</si>
  <si>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</si>
  <si>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</si>
  <si>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</si>
  <si>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</si>
  <si>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</si>
  <si>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</si>
  <si>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</si>
  <si>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</si>
  <si>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</si>
  <si>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</si>
  <si>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</si>
  <si>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</si>
  <si>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</si>
  <si>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</si>
  <si>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</si>
  <si>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</si>
  <si>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</si>
  <si>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</si>
  <si>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</si>
  <si>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</si>
  <si>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</si>
  <si>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</si>
  <si>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</si>
  <si>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</si>
  <si>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</si>
  <si>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</si>
  <si>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</si>
  <si>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</si>
  <si>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</si>
  <si>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</si>
  <si>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</si>
  <si>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</si>
  <si>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</si>
  <si>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</si>
  <si>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</si>
  <si>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</si>
  <si>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</si>
  <si>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</si>
  <si>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</si>
  <si>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</si>
  <si>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</si>
  <si>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</si>
  <si>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</si>
  <si>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</si>
  <si>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</si>
  <si>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</si>
  <si>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</si>
  <si>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</si>
  <si>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</si>
  <si>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</si>
  <si>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</si>
  <si>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</si>
  <si>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</si>
  <si>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</si>
  <si>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</si>
  <si>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</si>
  <si>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</si>
  <si>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</si>
  <si>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</si>
  <si>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</si>
  <si>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</si>
  <si>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</si>
  <si>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</si>
  <si>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</si>
  <si>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</si>
  <si>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</si>
  <si>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</si>
  <si>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</si>
  <si>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</si>
  <si>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</si>
  <si>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</si>
  <si>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</si>
  <si>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</si>
  <si>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</si>
  <si>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</si>
  <si>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</si>
  <si>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</si>
  <si>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</si>
  <si>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</si>
  <si>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</si>
  <si>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</si>
  <si>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</si>
  <si>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</si>
  <si>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</si>
  <si>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</si>
  <si>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</si>
  <si>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</si>
  <si>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</si>
  <si>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</si>
  <si>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</si>
  <si>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</si>
  <si>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</si>
  <si>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</si>
  <si>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</si>
  <si>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</si>
  <si>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</si>
  <si>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</si>
  <si>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</si>
  <si>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</si>
  <si>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</si>
  <si>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</si>
  <si>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</si>
  <si>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</si>
  <si>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</si>
  <si>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</si>
  <si>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</si>
  <si>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</si>
  <si>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</si>
  <si>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</si>
  <si>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</si>
  <si>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</si>
  <si>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</si>
  <si>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</si>
  <si>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</si>
  <si>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</si>
  <si>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</si>
  <si>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</si>
  <si>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</si>
  <si>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</si>
  <si>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</si>
  <si>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</si>
  <si>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</si>
  <si>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</si>
  <si>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</si>
  <si>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</si>
  <si>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</si>
  <si>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</si>
  <si>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</si>
  <si>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</si>
  <si>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</si>
  <si>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</si>
  <si>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</si>
  <si>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</si>
  <si>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</si>
  <si>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</si>
  <si>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</si>
  <si>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</si>
  <si>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</si>
  <si>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</si>
  <si>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</si>
  <si>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</si>
  <si>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</si>
  <si>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</si>
  <si>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</si>
  <si>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</si>
  <si>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</si>
  <si>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</si>
  <si>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</si>
  <si>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</si>
  <si>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</si>
  <si>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</si>
  <si>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</si>
  <si>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</si>
  <si>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</si>
  <si>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</si>
  <si>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</si>
  <si>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</si>
  <si>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</si>
  <si>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</si>
  <si>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</si>
  <si>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</si>
  <si>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</si>
  <si>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</si>
  <si>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</si>
  <si>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</si>
  <si>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</si>
  <si>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</si>
  <si>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</si>
  <si>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</si>
  <si>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</si>
  <si>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</si>
  <si>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</si>
  <si>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</si>
  <si>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</si>
  <si>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</si>
  <si>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</si>
  <si>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</si>
  <si>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</si>
  <si>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</si>
  <si>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</si>
  <si>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</si>
  <si>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</si>
  <si>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</si>
  <si>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</si>
  <si>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</si>
  <si>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</si>
  <si>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</si>
  <si>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</si>
  <si>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</si>
  <si>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</si>
  <si>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</si>
  <si>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</si>
  <si>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</si>
  <si>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</si>
  <si>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</si>
  <si>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</si>
  <si>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</si>
  <si>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</si>
  <si>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</si>
  <si>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</si>
  <si>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</si>
  <si>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</si>
  <si>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</si>
  <si>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</si>
  <si>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</si>
  <si>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</si>
  <si>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</si>
  <si>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</si>
  <si>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</si>
  <si>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</si>
  <si>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</si>
  <si>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</si>
  <si>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</si>
  <si>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</si>
  <si>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</si>
  <si>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</si>
  <si>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</si>
  <si>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</si>
  <si>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</si>
  <si>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</si>
  <si>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</si>
  <si>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</si>
  <si>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</si>
  <si>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</si>
  <si>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</si>
  <si>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</si>
  <si>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</si>
  <si>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</si>
  <si>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</si>
  <si>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</si>
  <si>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</si>
  <si>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</si>
  <si>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</si>
  <si>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</si>
  <si>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</si>
  <si>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</si>
  <si>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</si>
  <si>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</si>
  <si>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</si>
  <si>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</si>
  <si>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</si>
  <si>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</si>
  <si>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</si>
  <si>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</si>
  <si>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</si>
  <si>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</si>
  <si>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</si>
  <si>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</si>
  <si>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</si>
  <si>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</si>
  <si>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</si>
  <si>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</si>
  <si>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</si>
  <si>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</si>
  <si>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</si>
  <si>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</si>
  <si>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</si>
  <si>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</si>
  <si>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</si>
  <si>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</si>
  <si>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</si>
  <si>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</si>
  <si>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</si>
  <si>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</si>
  <si>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</si>
  <si>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</si>
  <si>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</si>
  <si>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</si>
  <si>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</si>
  <si>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</si>
  <si>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</si>
  <si>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</si>
  <si>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</si>
  <si>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</si>
  <si>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</si>
  <si>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</si>
  <si>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</si>
  <si>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</si>
  <si>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</si>
  <si>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</si>
  <si>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</si>
  <si>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</si>
  <si>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</si>
  <si>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</si>
  <si>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</si>
  <si>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</si>
  <si>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</si>
  <si>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</si>
  <si>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</si>
  <si>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</si>
  <si>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</si>
  <si>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</si>
  <si>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</si>
  <si>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</si>
  <si>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</si>
  <si>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</si>
  <si>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</si>
  <si>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</si>
  <si>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</si>
  <si>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</si>
  <si>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</si>
  <si>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</si>
  <si>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</si>
  <si>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</si>
  <si>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</si>
  <si>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</si>
  <si>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</si>
  <si>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</si>
  <si>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</si>
  <si>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</si>
  <si>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</si>
  <si>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</si>
  <si>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</si>
  <si>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</si>
  <si>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</si>
  <si>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</si>
  <si>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</si>
  <si>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</si>
  <si>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</si>
  <si>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</si>
  <si>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</si>
  <si>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</si>
  <si>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</si>
  <si>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</si>
  <si>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</si>
  <si>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</si>
  <si>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</si>
  <si>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</si>
  <si>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</si>
  <si>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</si>
  <si>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</si>
  <si>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</si>
  <si>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</si>
  <si>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</si>
  <si>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</si>
  <si>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</si>
  <si>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</si>
  <si>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</si>
  <si>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</si>
  <si>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</si>
  <si>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</si>
  <si>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</si>
  <si>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</si>
  <si>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</si>
  <si>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</si>
  <si>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</si>
  <si>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</si>
  <si>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</si>
  <si>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</si>
  <si>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</si>
  <si>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</si>
  <si>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</si>
  <si>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</si>
  <si>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</si>
  <si>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</si>
  <si>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</si>
  <si>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</si>
  <si>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</si>
  <si>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</si>
  <si>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</si>
  <si>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</si>
  <si>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</si>
  <si>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</si>
  <si>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</si>
  <si>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</si>
  <si>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</si>
  <si>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</si>
  <si>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</si>
  <si>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</si>
  <si>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</si>
  <si>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</si>
  <si>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</si>
  <si>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</si>
  <si>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</si>
  <si>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</si>
  <si>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</si>
  <si>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</si>
  <si>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</si>
  <si>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</si>
  <si>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</si>
  <si>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</si>
  <si>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</si>
  <si>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</si>
  <si>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</si>
  <si>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</si>
  <si>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</si>
  <si>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</si>
  <si>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</si>
  <si>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</si>
  <si>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</si>
  <si>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</si>
  <si>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</si>
  <si>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</si>
  <si>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</si>
  <si>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</si>
  <si>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</si>
  <si>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</si>
  <si>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</si>
  <si>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</si>
  <si>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</si>
  <si>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</si>
  <si>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</si>
  <si>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</si>
  <si>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</si>
  <si>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</si>
  <si>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</si>
  <si>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</si>
  <si>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</si>
  <si>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</si>
  <si>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</si>
  <si>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</si>
  <si>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</si>
  <si>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</si>
  <si>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</si>
  <si>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</si>
  <si>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</si>
  <si>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</si>
  <si>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</si>
  <si>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</si>
  <si>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</si>
  <si>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</si>
  <si>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</si>
  <si>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</si>
  <si>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</si>
  <si>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</si>
  <si>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</si>
  <si>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</si>
  <si>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</si>
  <si>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</si>
  <si>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</si>
  <si>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</si>
  <si>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</si>
  <si>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</si>
  <si>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</si>
  <si>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</si>
  <si>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</si>
  <si>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</si>
  <si>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</si>
  <si>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</si>
  <si>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</si>
  <si>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</si>
  <si>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</si>
  <si>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</si>
  <si>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</si>
  <si>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</si>
  <si>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</si>
  <si>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</si>
  <si>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</si>
  <si>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</si>
  <si>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</si>
  <si>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</si>
  <si>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</si>
  <si>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</si>
  <si>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</si>
  <si>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</si>
  <si>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</si>
  <si>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</si>
  <si>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</si>
  <si>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</si>
  <si>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</si>
  <si>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</si>
  <si>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</si>
  <si>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</si>
  <si>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</si>
  <si>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</si>
  <si>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</si>
  <si>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</si>
  <si>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</si>
  <si>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</si>
  <si>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</si>
  <si>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</si>
  <si>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</si>
  <si>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</si>
  <si>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</si>
  <si>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</si>
  <si>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</si>
  <si>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</si>
  <si>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</si>
  <si>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</si>
  <si>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</si>
  <si>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</si>
  <si>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</si>
  <si>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</si>
  <si>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</si>
  <si>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</si>
  <si>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</si>
  <si>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</si>
  <si>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</si>
  <si>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</si>
  <si>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</si>
  <si>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</si>
  <si>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</si>
  <si>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</si>
  <si>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</si>
  <si>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</si>
  <si>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</si>
  <si>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</si>
  <si>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</si>
  <si>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</si>
  <si>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</si>
  <si>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</si>
  <si>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</si>
  <si>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</si>
  <si>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</si>
  <si>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</si>
  <si>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</si>
  <si>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</si>
  <si>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</si>
  <si>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</si>
  <si>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</si>
  <si>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</si>
  <si>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</si>
  <si>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</si>
  <si>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</si>
  <si>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</si>
  <si>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</si>
  <si>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</si>
  <si>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</si>
  <si>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</si>
  <si>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</si>
  <si>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</si>
  <si>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</si>
  <si>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</si>
  <si>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</si>
  <si>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</si>
  <si>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</si>
  <si>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</si>
  <si>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</si>
  <si>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</si>
  <si>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</si>
  <si>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</si>
  <si>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</si>
  <si>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</si>
  <si>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</si>
  <si>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</si>
  <si>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</si>
  <si>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</si>
  <si>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</si>
  <si>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</si>
  <si>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</si>
  <si>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</si>
  <si>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</si>
  <si>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</si>
  <si>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</si>
  <si>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</si>
  <si>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</si>
  <si>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</si>
  <si>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</si>
  <si>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</si>
  <si>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</si>
  <si>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</si>
  <si>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</si>
  <si>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</si>
  <si>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</si>
  <si>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</si>
  <si>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</si>
  <si>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</si>
  <si>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</si>
  <si>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</si>
  <si>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</si>
  <si>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</si>
  <si>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</si>
  <si>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</si>
  <si>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</si>
  <si>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</si>
  <si>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</si>
  <si>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</si>
  <si>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</si>
  <si>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</si>
  <si>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</si>
  <si>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</si>
  <si>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</si>
  <si>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</si>
  <si>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</si>
  <si>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</si>
  <si>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</si>
  <si>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</si>
  <si>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</si>
  <si>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</si>
  <si>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</si>
  <si>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</si>
  <si>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</si>
  <si>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</si>
  <si>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</si>
  <si>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</si>
  <si>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</si>
  <si>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</si>
  <si>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</si>
  <si>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</si>
  <si>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</si>
  <si>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</si>
  <si>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</si>
  <si>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</si>
  <si>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</si>
  <si>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</si>
  <si>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</si>
  <si>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</si>
  <si>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</si>
  <si>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</si>
  <si>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</si>
  <si>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</si>
  <si>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</si>
  <si>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</si>
  <si>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</si>
  <si>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</si>
  <si>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</si>
  <si>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</si>
  <si>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</si>
  <si>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</si>
  <si>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</si>
  <si>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</si>
  <si>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</si>
  <si>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</si>
  <si>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</si>
  <si>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</si>
  <si>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</si>
  <si>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</si>
  <si>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</si>
  <si>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</si>
  <si>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</si>
  <si>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</si>
  <si>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</si>
  <si>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</si>
  <si>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</si>
  <si>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</si>
  <si>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</si>
  <si>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</si>
  <si>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</si>
  <si>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</si>
  <si>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</si>
  <si>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</si>
  <si>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</si>
  <si>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</si>
  <si>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</si>
  <si>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</si>
  <si>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</si>
  <si>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</si>
  <si>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</si>
  <si>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</si>
  <si>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</si>
  <si>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</si>
  <si>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</si>
  <si>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</si>
  <si>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</si>
  <si>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</si>
  <si>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</si>
  <si>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</si>
  <si>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</si>
  <si>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</si>
  <si>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</si>
  <si>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</si>
  <si>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</si>
  <si>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</si>
  <si>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</si>
  <si>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</si>
  <si>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</si>
  <si>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</si>
  <si>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</si>
  <si>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</si>
  <si>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</si>
  <si>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</si>
  <si>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</si>
  <si>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</si>
  <si>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</si>
  <si>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</si>
  <si>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</si>
  <si>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</si>
  <si>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</si>
  <si>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</si>
  <si>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</si>
  <si>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</si>
  <si>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</si>
  <si>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</si>
  <si>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</si>
  <si>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</si>
  <si>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</si>
  <si>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</si>
  <si>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</si>
  <si>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</si>
  <si>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</si>
  <si>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</si>
  <si>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</si>
  <si>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</si>
  <si>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</si>
  <si>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</si>
  <si>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</si>
  <si>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</si>
  <si>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</si>
  <si>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</si>
  <si>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</si>
  <si>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</si>
  <si>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</si>
  <si>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</si>
  <si>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</si>
  <si>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</si>
  <si>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</si>
  <si>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</si>
  <si>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</si>
  <si>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</si>
  <si>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</si>
  <si>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</si>
  <si>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</si>
  <si>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</si>
  <si>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</si>
  <si>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</si>
  <si>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</si>
  <si>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</si>
  <si>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</si>
  <si>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</si>
  <si>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</si>
  <si>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</si>
  <si>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</si>
  <si>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</si>
  <si>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</si>
  <si>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</si>
  <si>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</si>
  <si>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</si>
  <si>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</si>
  <si>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</si>
  <si>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</si>
  <si>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</si>
  <si>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</si>
  <si>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</si>
  <si>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</si>
  <si>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</si>
  <si>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</si>
  <si>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</si>
  <si>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</si>
  <si>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</si>
  <si>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</si>
  <si>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</si>
  <si>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</si>
  <si>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</si>
  <si>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</si>
  <si>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</si>
  <si>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</si>
  <si>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</si>
  <si>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</si>
  <si>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</si>
  <si>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</si>
  <si>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</si>
  <si>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</si>
  <si>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</si>
  <si>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</si>
  <si>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</si>
  <si>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</si>
  <si>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</si>
  <si>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</si>
  <si>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</si>
  <si>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</si>
  <si>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</si>
  <si>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</si>
  <si>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</si>
  <si>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</si>
  <si>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</si>
  <si>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</si>
  <si>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</si>
  <si>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</si>
  <si>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</si>
  <si>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</si>
  <si>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</si>
  <si>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</si>
  <si>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</si>
  <si>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</si>
  <si>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</si>
  <si>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</si>
  <si>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</si>
  <si>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</si>
  <si>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</si>
  <si>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</si>
  <si>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</si>
  <si>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</si>
  <si>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</si>
  <si>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</si>
  <si>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</si>
  <si>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</si>
  <si>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</si>
  <si>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</si>
  <si>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</si>
  <si>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</si>
  <si>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</si>
  <si>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</si>
  <si>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</si>
  <si>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</si>
  <si>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</si>
  <si>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</si>
  <si>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</si>
  <si>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</si>
  <si>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</si>
  <si>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</si>
  <si>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</si>
  <si>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</si>
  <si>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</si>
  <si>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</si>
  <si>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</si>
  <si>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</si>
  <si>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</si>
  <si>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</si>
  <si>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</si>
  <si>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</si>
  <si>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</si>
  <si>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</si>
  <si>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</si>
  <si>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</si>
  <si>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</si>
  <si>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</si>
  <si>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</si>
  <si>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</si>
  <si>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</si>
  <si>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</si>
  <si>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</si>
  <si>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</si>
  <si>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</si>
  <si>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</si>
  <si>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</si>
  <si>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</si>
  <si>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</si>
  <si>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</si>
  <si>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</si>
  <si>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</si>
  <si>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</si>
  <si>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</si>
  <si>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</si>
  <si>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</si>
  <si>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</si>
  <si>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</si>
  <si>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</si>
  <si>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</si>
  <si>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</si>
  <si>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</si>
  <si>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</si>
  <si>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</si>
  <si>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</si>
  <si>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</si>
  <si>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</si>
  <si>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</si>
  <si>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</si>
  <si>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</si>
  <si>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</si>
  <si>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</si>
  <si>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</si>
  <si>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</si>
  <si>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</si>
  <si>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</si>
  <si>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</si>
  <si>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</si>
  <si>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</si>
  <si>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</si>
  <si>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</si>
  <si>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</si>
  <si>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</si>
  <si>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</si>
  <si>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</si>
  <si>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</si>
  <si>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</si>
  <si>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</si>
  <si>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</si>
  <si>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</si>
  <si>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</si>
  <si>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</si>
  <si>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</si>
  <si>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</si>
  <si>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</si>
  <si>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</si>
  <si>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</si>
  <si>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</si>
  <si>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</si>
  <si>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</si>
  <si>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</si>
  <si>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</si>
  <si>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</si>
  <si>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</si>
  <si>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</si>
  <si>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</si>
  <si>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</si>
  <si>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</si>
  <si>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</si>
  <si>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</si>
  <si>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</si>
  <si>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</si>
  <si>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</si>
  <si>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</si>
  <si>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</si>
  <si>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</si>
  <si>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</si>
  <si>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</si>
  <si>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</si>
  <si>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</si>
  <si>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</si>
  <si>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</si>
  <si>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</si>
  <si>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</si>
  <si>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</si>
  <si>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</si>
  <si>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</si>
  <si>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</si>
  <si>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</si>
  <si>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</si>
  <si>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</si>
  <si>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</si>
  <si>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</si>
  <si>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</si>
  <si>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</si>
  <si>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</si>
  <si>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</si>
  <si>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</si>
  <si>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</si>
  <si>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</si>
  <si>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</si>
  <si>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</si>
  <si>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</si>
  <si>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</si>
  <si>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</si>
  <si>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</si>
  <si>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</si>
  <si>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</si>
  <si>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</si>
  <si>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</si>
  <si>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</si>
  <si>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</si>
  <si>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</si>
  <si>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</si>
  <si>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</si>
  <si>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</si>
  <si>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</si>
  <si>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</si>
  <si>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</si>
  <si>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</si>
  <si>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</si>
  <si>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</si>
  <si>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</si>
  <si>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</si>
  <si>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</si>
  <si>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</si>
  <si>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</si>
  <si>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</si>
  <si>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</si>
  <si>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</si>
  <si>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</si>
  <si>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</si>
  <si>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</si>
  <si>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</si>
  <si>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</si>
  <si>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</si>
  <si>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</si>
  <si>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</si>
  <si>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</si>
  <si>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</si>
  <si>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</si>
  <si>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</si>
  <si>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</si>
  <si>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</si>
  <si>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</si>
  <si>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</si>
  <si>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</si>
  <si>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</si>
  <si>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</si>
  <si>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</si>
  <si>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</si>
  <si>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</si>
  <si>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</si>
  <si>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</si>
  <si>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</si>
  <si>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</si>
  <si>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</si>
  <si>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</si>
  <si>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</si>
  <si>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</si>
  <si>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</si>
  <si>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</si>
  <si>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</si>
  <si>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</si>
  <si>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</si>
  <si>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</si>
  <si>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</si>
  <si>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</si>
  <si>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</si>
  <si>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</si>
  <si>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</si>
  <si>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</si>
  <si>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</si>
  <si>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</si>
  <si>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</si>
  <si>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</si>
  <si>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</si>
  <si>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</si>
  <si>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</si>
  <si>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</si>
  <si>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</si>
  <si>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</si>
  <si>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</si>
  <si>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</si>
  <si>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</si>
  <si>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</si>
  <si>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</si>
  <si>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</si>
  <si>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</si>
  <si>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</si>
  <si>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</si>
  <si>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</si>
  <si>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</si>
  <si>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</si>
  <si>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</si>
  <si>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</si>
  <si>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</si>
  <si>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</si>
  <si>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</si>
  <si>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</si>
  <si>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</si>
  <si>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</si>
  <si>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</si>
  <si>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</si>
  <si>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</si>
  <si>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</si>
  <si>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</si>
  <si>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</si>
  <si>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</si>
  <si>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</si>
  <si>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</si>
  <si>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</si>
  <si>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</si>
  <si>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</si>
  <si>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</si>
  <si>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</si>
  <si>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</si>
  <si>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</si>
  <si>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</si>
  <si>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</si>
  <si>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</si>
  <si>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</si>
  <si>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</si>
  <si>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</si>
  <si>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</si>
  <si>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</si>
  <si>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</si>
  <si>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</si>
  <si>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</si>
  <si>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</si>
  <si>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</si>
  <si>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</si>
  <si>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</si>
  <si>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</si>
  <si>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</si>
  <si>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</si>
  <si>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</si>
  <si>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</si>
  <si>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</si>
  <si>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</si>
  <si>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</si>
  <si>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</si>
  <si>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</si>
  <si>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</si>
  <si>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</si>
  <si>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</si>
  <si>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</si>
  <si>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</si>
  <si>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</si>
  <si>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</si>
  <si>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</si>
  <si>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</si>
  <si>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</si>
  <si>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</si>
  <si>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</si>
  <si>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</si>
  <si>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</si>
  <si>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</si>
  <si>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</si>
  <si>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</si>
  <si>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</si>
  <si>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</si>
  <si>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</si>
  <si>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</si>
  <si>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</si>
  <si>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</si>
  <si>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</si>
  <si>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</si>
  <si>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</si>
  <si>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</si>
  <si>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</si>
  <si>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</si>
  <si>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</si>
  <si>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</si>
  <si>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</si>
  <si>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</si>
  <si>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</si>
  <si>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</si>
  <si>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</si>
  <si>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</si>
  <si>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</si>
  <si>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</si>
  <si>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</si>
  <si>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</si>
  <si>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</si>
  <si>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</si>
  <si>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</si>
  <si>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</si>
  <si>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</si>
  <si>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</si>
  <si>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</si>
  <si>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</si>
  <si>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</si>
  <si>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</si>
  <si>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</si>
  <si>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</si>
  <si>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</si>
  <si>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</si>
  <si>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</si>
  <si>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</si>
  <si>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</si>
  <si>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</si>
  <si>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</si>
  <si>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</si>
  <si>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</si>
  <si>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</si>
  <si>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</si>
  <si>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</si>
  <si>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</si>
  <si>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</si>
  <si>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</si>
  <si>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</si>
  <si>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</si>
  <si>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</si>
  <si>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</si>
  <si>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</si>
  <si>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</si>
  <si>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</si>
  <si>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</si>
  <si>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</si>
  <si>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</si>
  <si>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</si>
  <si>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</si>
  <si>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</si>
  <si>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</si>
  <si>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</si>
  <si>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</si>
  <si>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</si>
  <si>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</si>
  <si>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</si>
  <si>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</si>
  <si>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</si>
  <si>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</si>
  <si>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</si>
  <si>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</si>
  <si>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</si>
  <si>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</si>
  <si>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</si>
  <si>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</si>
  <si>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</si>
  <si>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</si>
  <si>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</si>
  <si>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</si>
  <si>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</si>
  <si>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</si>
  <si>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</si>
  <si>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</si>
  <si>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</si>
  <si>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</si>
  <si>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</si>
  <si>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</si>
  <si>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</si>
  <si>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</si>
  <si>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</si>
  <si>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</si>
  <si>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</si>
  <si>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</si>
  <si>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</si>
  <si>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</si>
  <si>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</si>
  <si>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</si>
  <si>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</si>
  <si>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</si>
  <si>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</si>
  <si>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</si>
  <si>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</si>
  <si>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</si>
  <si>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</si>
  <si>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</si>
  <si>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</si>
  <si>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</si>
  <si>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</si>
  <si>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</si>
  <si>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</si>
  <si>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</si>
  <si>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</si>
  <si>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</si>
  <si>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</si>
  <si>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</si>
  <si>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</si>
  <si>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</si>
  <si>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</si>
  <si>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</si>
  <si>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</si>
  <si>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</si>
  <si>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</si>
  <si>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</si>
  <si>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</si>
  <si>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</si>
  <si>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</si>
  <si>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</si>
  <si>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</si>
  <si>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</si>
  <si>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</si>
  <si>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</si>
  <si>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</si>
  <si>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</si>
  <si>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</si>
  <si>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</si>
  <si>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</si>
  <si>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</si>
  <si>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</si>
  <si>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</si>
  <si>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</si>
  <si>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</si>
  <si>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</si>
  <si>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</si>
  <si>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</si>
  <si>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</si>
  <si>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</si>
  <si>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</si>
  <si>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</si>
  <si>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</si>
  <si>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</si>
  <si>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</si>
  <si>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</si>
  <si>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</si>
  <si>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</si>
  <si>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</si>
  <si>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</si>
  <si>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</si>
  <si>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</si>
  <si>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</si>
  <si>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</si>
  <si>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</si>
  <si>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</si>
  <si>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</si>
  <si>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</si>
  <si>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</si>
  <si>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</si>
  <si>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</si>
  <si>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</si>
  <si>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</si>
  <si>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</si>
  <si>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</si>
  <si>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</si>
  <si>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</si>
  <si>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</si>
  <si>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</si>
  <si>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</si>
  <si>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</si>
  <si>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</si>
  <si>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</si>
  <si>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</si>
  <si>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</si>
  <si>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</si>
  <si>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</si>
  <si>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</si>
  <si>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</si>
  <si>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</si>
  <si>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</si>
  <si>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</si>
  <si>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</si>
  <si>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</si>
  <si>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</si>
  <si>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</si>
  <si>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</si>
  <si>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</si>
  <si>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</si>
  <si>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</si>
  <si>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</si>
  <si>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</si>
  <si>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</si>
  <si>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</si>
  <si>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</si>
  <si>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</si>
  <si>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</si>
  <si>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</si>
  <si>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</si>
  <si>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</si>
  <si>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</si>
  <si>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</si>
  <si>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</si>
  <si>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</si>
  <si>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</si>
  <si>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</si>
  <si>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</si>
  <si>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</si>
  <si>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</si>
  <si>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</si>
  <si>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</si>
  <si>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</si>
  <si>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</si>
  <si>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</si>
  <si>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</si>
  <si>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</si>
  <si>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</si>
  <si>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</si>
  <si>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</si>
  <si>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</si>
  <si>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</si>
  <si>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</si>
  <si>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</si>
  <si>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</si>
  <si>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</si>
  <si>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</si>
  <si>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</si>
  <si>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</si>
  <si>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</si>
  <si>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</si>
  <si>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</si>
  <si>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</si>
  <si>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</si>
  <si>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</si>
  <si>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</si>
  <si>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</si>
  <si>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</si>
  <si>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</si>
  <si>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</si>
  <si>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</si>
  <si>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</si>
  <si>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</si>
  <si>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</si>
  <si>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</si>
  <si>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</si>
  <si>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</si>
  <si>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</si>
  <si>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</si>
  <si>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</si>
  <si>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</si>
  <si>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</si>
  <si>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</si>
  <si>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</si>
  <si>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</si>
  <si>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</si>
  <si>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</si>
  <si>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</si>
  <si>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</si>
  <si>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</si>
  <si>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</si>
  <si>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</si>
  <si>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</si>
  <si>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</si>
  <si>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</si>
  <si>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</si>
  <si>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</si>
  <si>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</si>
  <si>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</si>
  <si>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</si>
  <si>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</si>
  <si>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</si>
  <si>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</si>
  <si>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</si>
  <si>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</si>
  <si>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</si>
  <si>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</si>
  <si>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</si>
  <si>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</si>
  <si>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</si>
  <si>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</si>
  <si>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</si>
  <si>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</si>
  <si>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</si>
  <si>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</si>
  <si>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</si>
  <si>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</si>
  <si>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</si>
  <si>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</si>
  <si>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</si>
  <si>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</si>
  <si>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</si>
  <si>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</si>
  <si>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</si>
  <si>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</si>
  <si>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</si>
  <si>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</si>
  <si>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</si>
  <si>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</si>
  <si>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</si>
  <si>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</si>
  <si>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</si>
  <si>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</si>
  <si>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</si>
  <si>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</si>
  <si>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</si>
  <si>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</si>
  <si>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</si>
  <si>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</si>
  <si>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</si>
  <si>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</si>
  <si>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</si>
  <si>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</si>
  <si>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</si>
  <si>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</si>
  <si>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</si>
  <si>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</si>
  <si>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</si>
  <si>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</si>
  <si>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</si>
  <si>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</si>
  <si>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</si>
  <si>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</si>
  <si>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</si>
  <si>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</si>
  <si>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</si>
  <si>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</si>
  <si>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</si>
  <si>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</si>
  <si>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</si>
  <si>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</si>
  <si>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</si>
  <si>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</si>
  <si>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</si>
  <si>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</si>
  <si>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</si>
  <si>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</si>
  <si>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</si>
  <si>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</si>
  <si>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</si>
  <si>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</si>
  <si>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</si>
  <si>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</si>
  <si>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</si>
  <si>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</si>
  <si>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</si>
  <si>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</si>
  <si>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</si>
  <si>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</si>
  <si>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</si>
  <si>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</si>
  <si>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</si>
  <si>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</si>
  <si>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</si>
  <si>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</si>
  <si>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</si>
  <si>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</si>
  <si>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</si>
  <si>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</si>
  <si>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</si>
  <si>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</si>
  <si>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</si>
  <si>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</si>
  <si>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</si>
  <si>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</si>
  <si>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</si>
  <si>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</si>
  <si>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</si>
  <si>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</si>
  <si>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</si>
  <si>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</si>
  <si>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</si>
  <si>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</si>
  <si>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</si>
  <si>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</si>
  <si>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</si>
  <si>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</si>
  <si>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</si>
  <si>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</si>
  <si>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</si>
  <si>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</si>
  <si>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</si>
  <si>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</si>
  <si>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</si>
  <si>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</si>
  <si>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</si>
  <si>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</si>
  <si>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</si>
  <si>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</si>
  <si>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</si>
  <si>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</si>
  <si>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</si>
  <si>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</si>
  <si>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</si>
  <si>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</si>
  <si>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</si>
  <si>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</si>
  <si>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</si>
  <si>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</si>
  <si>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</si>
  <si>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</si>
  <si>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</si>
  <si>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</si>
  <si>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</si>
  <si>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</si>
  <si>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</si>
  <si>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</si>
  <si>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</si>
  <si>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</si>
  <si>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</si>
  <si>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</si>
  <si>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</si>
  <si>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</si>
  <si>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</si>
  <si>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</si>
  <si>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</si>
  <si>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</si>
  <si>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</si>
  <si>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</si>
  <si>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</si>
  <si>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</si>
  <si>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</si>
  <si>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</si>
  <si>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</si>
  <si>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</si>
  <si>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</si>
  <si>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</si>
  <si>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</si>
  <si>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</si>
  <si>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</si>
  <si>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</si>
  <si>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</si>
  <si>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</si>
  <si>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</si>
  <si>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</si>
  <si>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</si>
  <si>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</si>
  <si>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</si>
  <si>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</si>
  <si>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</si>
  <si>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</si>
  <si>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</si>
  <si>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</si>
  <si>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</si>
  <si>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</si>
  <si>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</si>
  <si>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</si>
  <si>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</si>
  <si>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</si>
  <si>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</si>
  <si>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</si>
  <si>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</si>
  <si>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</si>
  <si>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</si>
  <si>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</si>
  <si>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</si>
  <si>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</si>
  <si>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</si>
  <si>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</si>
  <si>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</si>
  <si>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</si>
  <si>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</si>
  <si>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</si>
  <si>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</si>
  <si>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</si>
  <si>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</si>
  <si>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</si>
  <si>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</si>
  <si>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</si>
  <si>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</si>
  <si>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</si>
  <si>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</si>
  <si>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</si>
  <si>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</si>
  <si>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</si>
  <si>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</si>
  <si>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</si>
  <si>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</si>
  <si>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</si>
  <si>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</si>
  <si>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</si>
  <si>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</si>
  <si>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</si>
  <si>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</si>
  <si>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</si>
  <si>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</si>
  <si>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</si>
  <si>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</si>
  <si>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</si>
  <si>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</si>
  <si>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</si>
  <si>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</si>
  <si>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</si>
  <si>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</si>
  <si>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</si>
  <si>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</si>
  <si>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</si>
  <si>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</si>
  <si>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</si>
  <si>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</si>
  <si>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</si>
  <si>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</si>
  <si>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</si>
  <si>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</si>
  <si>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</si>
  <si>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</si>
  <si>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</si>
  <si>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</si>
  <si>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</si>
  <si>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</si>
  <si>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</si>
  <si>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</si>
  <si>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</si>
  <si>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</si>
  <si>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</si>
  <si>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</si>
  <si>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</si>
  <si>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</si>
  <si>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</si>
  <si>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</si>
  <si>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</si>
  <si>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</si>
  <si>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</si>
  <si>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</si>
  <si>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</si>
  <si>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</si>
  <si>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</si>
  <si>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</si>
  <si>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</si>
  <si>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</si>
  <si>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</si>
  <si>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</si>
  <si>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</si>
  <si>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</si>
  <si>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</si>
  <si>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</si>
  <si>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</si>
  <si>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</si>
  <si>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</si>
  <si>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</si>
  <si>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</si>
  <si>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</si>
  <si>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</si>
  <si>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</si>
  <si>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</si>
  <si>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</si>
  <si>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</si>
  <si>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</si>
  <si>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</si>
  <si>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</si>
  <si>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</si>
  <si>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</si>
  <si>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</si>
  <si>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</si>
  <si>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</si>
  <si>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</si>
  <si>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</si>
  <si>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</si>
  <si>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</si>
  <si>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</si>
  <si>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</si>
  <si>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</si>
  <si>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</si>
  <si>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</si>
  <si>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</si>
  <si>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</si>
  <si>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</si>
  <si>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</si>
  <si>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</si>
  <si>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</si>
  <si>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</si>
  <si>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</si>
  <si>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</si>
  <si>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</si>
  <si>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</si>
  <si>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</si>
  <si>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</si>
  <si>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</si>
  <si>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</si>
  <si>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</si>
  <si>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</si>
  <si>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</si>
  <si>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</si>
  <si>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</si>
  <si>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</si>
  <si>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</si>
  <si>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</si>
  <si>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</si>
  <si>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</si>
  <si>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</si>
  <si>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</si>
  <si>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</si>
  <si>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</si>
  <si>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</si>
  <si>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</si>
  <si>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</si>
  <si>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</si>
  <si>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</si>
  <si>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</si>
  <si>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</si>
  <si>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</si>
  <si>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</si>
  <si>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</si>
  <si>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</si>
  <si>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</si>
  <si>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</si>
  <si>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</si>
  <si>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</si>
  <si>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</si>
  <si>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</si>
  <si>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</si>
  <si>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</si>
  <si>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</si>
  <si>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</si>
  <si>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</si>
  <si>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</si>
  <si>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</si>
  <si>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</si>
  <si>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</si>
  <si>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</si>
  <si>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</si>
  <si>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</si>
  <si>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</si>
  <si>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</si>
  <si>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</si>
  <si>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</si>
  <si>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</si>
  <si>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</si>
  <si>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</si>
  <si>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</si>
  <si>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</si>
  <si>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</si>
  <si>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</si>
  <si>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</si>
  <si>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</si>
  <si>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</si>
  <si>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</si>
  <si>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</si>
  <si>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</si>
  <si>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</si>
  <si>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</si>
  <si>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</si>
  <si>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</si>
  <si>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</si>
  <si>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</si>
  <si>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</si>
  <si>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</si>
  <si>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</si>
  <si>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</si>
  <si>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</si>
  <si>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</si>
  <si>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</si>
  <si>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</si>
  <si>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</si>
  <si>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</si>
  <si>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</si>
  <si>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</si>
  <si>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</si>
  <si>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</si>
  <si>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</si>
  <si>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</si>
  <si>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</si>
  <si>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</si>
  <si>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</si>
  <si>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</si>
  <si>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</si>
  <si>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</si>
  <si>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</si>
  <si>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</si>
  <si>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</si>
  <si>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</si>
  <si>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</si>
  <si>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</si>
  <si>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</si>
  <si>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</si>
  <si>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</si>
  <si>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</si>
  <si>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</si>
  <si>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</si>
  <si>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</si>
  <si>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</si>
  <si>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</si>
  <si>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</si>
  <si>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</si>
  <si>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</si>
  <si>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</si>
  <si>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</si>
  <si>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</si>
  <si>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</si>
  <si>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</si>
  <si>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</si>
  <si>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</si>
  <si>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</si>
  <si>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</si>
  <si>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</si>
  <si>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</si>
  <si>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</si>
  <si>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</si>
  <si>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</si>
  <si>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</si>
  <si>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</si>
  <si>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</si>
  <si>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</si>
  <si>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</si>
  <si>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</si>
  <si>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</si>
  <si>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</si>
  <si>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</si>
  <si>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</si>
  <si>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</si>
  <si>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</si>
  <si>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</si>
  <si>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</si>
  <si>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</si>
  <si>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</si>
  <si>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</si>
  <si>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</si>
  <si>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</si>
  <si>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</si>
  <si>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</si>
  <si>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</si>
  <si>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</si>
  <si>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</si>
  <si>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</si>
  <si>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</si>
  <si>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</si>
  <si>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</si>
  <si>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</si>
  <si>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</si>
  <si>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</si>
  <si>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</si>
  <si>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</si>
  <si>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</si>
  <si>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</si>
  <si>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</si>
  <si>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</si>
  <si>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</si>
  <si>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</si>
  <si>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</si>
  <si>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</si>
  <si>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</si>
  <si>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</si>
  <si>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</si>
  <si>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</si>
  <si>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</si>
  <si>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</si>
  <si>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</si>
  <si>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</si>
  <si>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</si>
  <si>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</si>
  <si>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</si>
  <si>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</si>
  <si>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</si>
  <si>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</si>
  <si>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</si>
  <si>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</si>
  <si>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</si>
  <si>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</si>
  <si>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</si>
  <si>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</si>
  <si>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</si>
  <si>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</si>
  <si>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</si>
  <si>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</si>
  <si>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</si>
  <si>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</si>
  <si>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</si>
  <si>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</si>
  <si>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</si>
  <si>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</si>
  <si>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</si>
  <si>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</si>
  <si>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</si>
  <si>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</si>
  <si>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</si>
  <si>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</si>
  <si>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</si>
  <si>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</si>
  <si>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</si>
  <si>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</si>
  <si>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</si>
  <si>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</si>
  <si>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</si>
  <si>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</si>
  <si>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</si>
  <si>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</si>
  <si>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</si>
  <si>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</si>
  <si>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</si>
  <si>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</si>
  <si>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</si>
  <si>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</si>
  <si>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</si>
  <si>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</si>
  <si>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</si>
  <si>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</si>
  <si>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</si>
  <si>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</si>
  <si>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</si>
  <si>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</si>
  <si>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</si>
  <si>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</si>
  <si>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</si>
  <si>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</si>
  <si>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</si>
  <si>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</si>
  <si>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</si>
  <si>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</si>
  <si>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</si>
  <si>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</si>
  <si>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</si>
  <si>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</si>
  <si>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</si>
  <si>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</si>
  <si>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</si>
  <si>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</si>
  <si>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</si>
  <si>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</si>
  <si>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</si>
  <si>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</si>
  <si>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</si>
  <si>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</si>
  <si>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</si>
  <si>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</si>
  <si>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</si>
  <si>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</si>
  <si>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</si>
  <si>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</si>
  <si>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</si>
  <si>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</si>
  <si>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</si>
  <si>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</si>
  <si>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</si>
  <si>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</si>
  <si>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</si>
  <si>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</si>
  <si>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</si>
  <si>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</si>
  <si>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</si>
  <si>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</si>
  <si>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</si>
  <si>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</si>
  <si>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</si>
  <si>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</si>
  <si>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</si>
  <si>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</si>
  <si>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</si>
  <si>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</si>
  <si>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</si>
  <si>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</si>
  <si>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</si>
  <si>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</si>
  <si>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</si>
  <si>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</si>
  <si>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</si>
  <si>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</si>
  <si>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</si>
  <si>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</si>
  <si>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</si>
  <si>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</si>
  <si>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</si>
  <si>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</si>
  <si>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</si>
  <si>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</si>
  <si>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</si>
  <si>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</si>
  <si>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</si>
  <si>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</si>
  <si>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</si>
  <si>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</si>
  <si>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</si>
  <si>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</si>
  <si>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</si>
  <si>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</si>
  <si>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</si>
  <si>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</si>
  <si>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</si>
  <si>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</si>
  <si>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</si>
  <si>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</si>
  <si>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</si>
  <si>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</si>
  <si>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</si>
  <si>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</si>
  <si>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</si>
  <si>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</si>
  <si>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</si>
  <si>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</si>
  <si>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</si>
  <si>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</si>
  <si>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</si>
  <si>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</si>
  <si>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</si>
  <si>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</si>
  <si>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</si>
  <si>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</si>
  <si>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</si>
  <si>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</si>
  <si>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</si>
  <si>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</si>
  <si>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</si>
  <si>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</si>
  <si>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</si>
  <si>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</si>
  <si>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</si>
  <si>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</si>
  <si>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</si>
  <si>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</si>
  <si>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</si>
  <si>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</si>
  <si>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</si>
  <si>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</si>
  <si>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</si>
  <si>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</si>
  <si>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</si>
  <si>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</si>
  <si>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</si>
  <si>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</si>
  <si>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</si>
  <si>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</si>
  <si>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</si>
  <si>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</si>
  <si>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</si>
  <si>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</si>
  <si>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</si>
  <si>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</si>
  <si>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</si>
  <si>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</si>
  <si>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</si>
  <si>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</si>
  <si>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</si>
  <si>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</si>
  <si>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</si>
  <si>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</si>
  <si>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</si>
  <si>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</si>
  <si>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</si>
  <si>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</si>
  <si>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</si>
  <si>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</si>
  <si>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</si>
  <si>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</si>
  <si>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</si>
  <si>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</si>
  <si>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</si>
  <si>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</si>
  <si>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</si>
  <si>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</si>
  <si>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</si>
  <si>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</si>
  <si>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</si>
  <si>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</si>
  <si>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</si>
  <si>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</si>
  <si>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</si>
  <si>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</si>
  <si>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</si>
  <si>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</si>
  <si>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</si>
  <si>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</si>
  <si>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</si>
  <si>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</si>
  <si>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</si>
  <si>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</si>
  <si>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</si>
  <si>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</si>
  <si>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</si>
  <si>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</si>
  <si>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</si>
  <si>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</si>
  <si>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</si>
  <si>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</si>
  <si>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</si>
  <si>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</si>
  <si>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</si>
  <si>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</si>
  <si>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</si>
  <si>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</si>
  <si>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</si>
  <si>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</si>
  <si>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</si>
  <si>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</si>
  <si>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</si>
  <si>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</si>
  <si>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</si>
  <si>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</si>
  <si>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</si>
  <si>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</si>
  <si>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</si>
  <si>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</si>
  <si>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</si>
  <si>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</si>
  <si>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</si>
  <si>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</si>
  <si>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</si>
  <si>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</si>
  <si>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</si>
  <si>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</si>
  <si>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</si>
  <si>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</si>
  <si>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</si>
  <si>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</si>
  <si>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</si>
  <si>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</si>
  <si>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</si>
  <si>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</si>
  <si>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</si>
  <si>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</si>
  <si>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</si>
  <si>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</si>
  <si>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</si>
  <si>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</si>
  <si>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</si>
  <si>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</si>
  <si>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</si>
  <si>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</si>
  <si>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</si>
  <si>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</si>
  <si>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</si>
  <si>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</si>
  <si>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</si>
  <si>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</si>
  <si>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</si>
  <si>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</si>
  <si>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</si>
  <si>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</si>
  <si>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</si>
  <si>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</si>
  <si>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</si>
  <si>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</si>
  <si>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</si>
  <si>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</si>
  <si>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</si>
  <si>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</si>
  <si>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</si>
  <si>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</si>
  <si>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</si>
  <si>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</si>
  <si>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</si>
  <si>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</si>
  <si>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</si>
  <si>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</si>
  <si>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</si>
  <si>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</si>
  <si>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</si>
  <si>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</si>
  <si>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</si>
  <si>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</si>
  <si>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</si>
  <si>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</si>
  <si>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</si>
  <si>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</si>
  <si>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</si>
  <si>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</si>
  <si>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</si>
  <si>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</si>
  <si>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</si>
  <si>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</si>
  <si>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</si>
  <si>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</si>
  <si>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</si>
  <si>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</si>
  <si>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</si>
  <si>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</si>
  <si>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</si>
  <si>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</si>
  <si>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</si>
  <si>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</si>
  <si>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</si>
  <si>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</si>
  <si>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</si>
  <si>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</si>
  <si>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</si>
  <si>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</si>
  <si>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</si>
  <si>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</si>
  <si>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</si>
  <si>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</si>
  <si>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</si>
  <si>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</si>
  <si>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</si>
  <si>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</si>
  <si>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</si>
  <si>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</si>
  <si>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</si>
  <si>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</si>
  <si>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</si>
  <si>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</si>
  <si>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</si>
  <si>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</si>
  <si>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</si>
  <si>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</si>
  <si>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</si>
  <si>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</si>
  <si>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</si>
  <si>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</si>
  <si>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</si>
  <si>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</si>
  <si>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</si>
  <si>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</si>
  <si>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</si>
  <si>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</si>
  <si>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</si>
  <si>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</si>
  <si>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</si>
  <si>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</si>
  <si>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</si>
  <si>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</si>
  <si>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</si>
  <si>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</si>
  <si>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</si>
  <si>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</si>
  <si>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</si>
  <si>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</si>
  <si>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</si>
  <si>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</si>
  <si>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</si>
  <si>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</si>
  <si>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</si>
  <si>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</si>
  <si>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</si>
  <si>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</si>
  <si>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</si>
  <si>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</si>
  <si>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</si>
  <si>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</si>
  <si>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</si>
  <si>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</si>
  <si>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</si>
  <si>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</si>
  <si>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</si>
  <si>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</si>
  <si>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</si>
  <si>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</si>
  <si>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</si>
  <si>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</si>
  <si>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</si>
  <si>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</si>
  <si>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</si>
  <si>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</si>
  <si>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</si>
  <si>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</si>
  <si>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</si>
  <si>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</si>
  <si>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</si>
  <si>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</si>
  <si>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</si>
  <si>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</si>
  <si>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</si>
  <si>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</si>
  <si>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</si>
  <si>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</si>
  <si>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</si>
  <si>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</si>
  <si>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</si>
  <si>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</si>
  <si>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</si>
  <si>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</si>
  <si>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</si>
  <si>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</si>
  <si>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</si>
  <si>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</si>
  <si>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</si>
  <si>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</si>
  <si>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</si>
  <si>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</si>
  <si>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</si>
  <si>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</si>
  <si>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</si>
  <si>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</si>
  <si>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</si>
  <si>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</si>
  <si>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</si>
  <si>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</si>
  <si>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</si>
  <si>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</si>
  <si>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</si>
  <si>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</si>
  <si>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</si>
  <si>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</si>
  <si>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</si>
  <si>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</si>
  <si>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</si>
  <si>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</si>
  <si>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</si>
  <si>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</si>
  <si>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</si>
  <si>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</si>
  <si>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</si>
  <si>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</si>
  <si>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</si>
  <si>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</si>
  <si>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</si>
  <si>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</si>
  <si>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</si>
  <si>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</si>
  <si>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</si>
  <si>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</si>
  <si>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</si>
  <si>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</si>
  <si>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</si>
  <si>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</si>
  <si>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</si>
  <si>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</si>
  <si>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</si>
  <si>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</si>
  <si>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</si>
  <si>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</si>
  <si>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</si>
  <si>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</si>
  <si>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</si>
  <si>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</si>
  <si>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</si>
  <si>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</si>
  <si>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</si>
  <si>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</si>
  <si>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</si>
  <si>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</si>
  <si>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</si>
  <si>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</si>
  <si>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</si>
  <si>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</si>
  <si>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</si>
  <si>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</si>
  <si>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</si>
  <si>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</si>
  <si>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</si>
  <si>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</si>
  <si>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</si>
  <si>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</si>
  <si>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</si>
  <si>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</si>
  <si>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</si>
  <si>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</si>
  <si>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</si>
  <si>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</si>
  <si>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</si>
  <si>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</si>
  <si>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</si>
  <si>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</si>
  <si>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</si>
  <si>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</si>
  <si>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</si>
  <si>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</si>
  <si>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</si>
  <si>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</si>
  <si>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</si>
  <si>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</si>
  <si>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</si>
  <si>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</si>
  <si>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</si>
  <si>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</si>
  <si>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</si>
  <si>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</si>
  <si>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</si>
  <si>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</si>
  <si>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</si>
  <si>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</si>
  <si>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</si>
  <si>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</si>
  <si>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</si>
  <si>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</si>
  <si>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</si>
  <si>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</si>
  <si>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</si>
  <si>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</si>
  <si>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</si>
  <si>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</si>
  <si>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</si>
  <si>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</si>
  <si>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</si>
  <si>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</si>
  <si>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</si>
  <si>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</si>
  <si>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</si>
  <si>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</si>
  <si>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</si>
  <si>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</si>
  <si>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</si>
  <si>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</si>
  <si>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</si>
  <si>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</si>
  <si>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</si>
  <si>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</si>
  <si>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</si>
  <si>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</si>
  <si>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</si>
  <si>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</si>
  <si>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</si>
  <si>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</si>
  <si>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</si>
  <si>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</si>
  <si>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</si>
  <si>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</si>
  <si>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</si>
  <si>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</si>
  <si>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</si>
  <si>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</si>
  <si>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</si>
  <si>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</si>
  <si>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</si>
  <si>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</si>
  <si>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</si>
  <si>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</si>
  <si>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</si>
  <si>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</si>
  <si>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</si>
  <si>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</si>
  <si>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</si>
  <si>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</si>
  <si>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</si>
  <si>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</si>
  <si>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</si>
  <si>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</si>
  <si>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</si>
  <si>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</si>
  <si>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</si>
  <si>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</si>
  <si>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</si>
  <si>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</si>
  <si>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</si>
  <si>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</si>
  <si>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</si>
  <si>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</si>
  <si>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</si>
  <si>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</si>
  <si>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</si>
  <si>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</si>
  <si>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</si>
  <si>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</si>
  <si>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</si>
  <si>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</si>
  <si>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</si>
  <si>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</si>
  <si>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</si>
  <si>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</si>
  <si>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</si>
  <si>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</si>
  <si>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</si>
  <si>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</si>
  <si>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</si>
  <si>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</si>
  <si>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</si>
  <si>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</si>
  <si>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</si>
  <si>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</si>
  <si>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</si>
  <si>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</si>
  <si>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</si>
  <si>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</si>
  <si>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</si>
  <si>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</si>
  <si>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</si>
  <si>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</si>
  <si>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</si>
  <si>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</si>
  <si>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</si>
  <si>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</si>
  <si>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</si>
  <si>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</si>
  <si>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</si>
  <si>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</si>
  <si>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</si>
  <si>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</si>
  <si>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</si>
  <si>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</si>
  <si>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</si>
  <si>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</si>
  <si>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</si>
  <si>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</si>
  <si>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</si>
  <si>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</si>
  <si>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</si>
  <si>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</si>
  <si>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</si>
  <si>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</si>
  <si>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</si>
  <si>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</si>
  <si>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</si>
  <si>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</si>
  <si>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</si>
  <si>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</si>
  <si>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</si>
  <si>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</si>
  <si>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</si>
  <si>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</si>
  <si>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</si>
  <si>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</si>
  <si>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</si>
  <si>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</si>
  <si>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</si>
  <si>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</si>
  <si>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</si>
  <si>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</si>
  <si>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</si>
  <si>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</si>
  <si>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</si>
  <si>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</si>
  <si>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</si>
  <si>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</si>
  <si>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</si>
  <si>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</si>
  <si>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</si>
  <si>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</si>
  <si>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</si>
  <si>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</si>
  <si>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</si>
  <si>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</si>
  <si>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</si>
  <si>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</si>
  <si>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</si>
  <si>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</si>
  <si>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</si>
  <si>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</si>
  <si>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</si>
  <si>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</si>
  <si>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</si>
  <si>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</si>
  <si>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</si>
  <si>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</si>
  <si>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</si>
  <si>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</si>
  <si>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</si>
  <si>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</si>
  <si>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</si>
  <si>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</si>
  <si>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</si>
  <si>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</si>
  <si>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</si>
  <si>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</si>
  <si>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</si>
  <si>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</si>
  <si>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</si>
  <si>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</si>
  <si>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</si>
  <si>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</si>
  <si>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</si>
  <si>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</si>
  <si>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</si>
  <si>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</si>
  <si>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</si>
  <si>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</si>
  <si>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</si>
  <si>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</si>
  <si>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</si>
  <si>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</si>
  <si>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</si>
  <si>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</si>
  <si>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</si>
  <si>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</si>
  <si>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</si>
  <si>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</si>
  <si>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</si>
  <si>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</si>
  <si>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</si>
  <si>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</si>
  <si>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</si>
  <si>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</si>
  <si>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</si>
  <si>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</si>
  <si>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</si>
  <si>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</si>
  <si>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</si>
  <si>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</si>
  <si>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</si>
  <si>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</si>
  <si>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</si>
  <si>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</si>
  <si>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</si>
  <si>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</si>
  <si>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</si>
  <si>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</si>
  <si>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</si>
  <si>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</si>
  <si>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</si>
  <si>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</si>
  <si>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</si>
  <si>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</si>
  <si>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</si>
  <si>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</si>
  <si>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</si>
  <si>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</si>
  <si>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</si>
  <si>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</si>
  <si>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</si>
  <si>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</si>
  <si>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</si>
  <si>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</si>
  <si>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</si>
  <si>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</si>
  <si>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</si>
  <si>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</si>
  <si>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</si>
  <si>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</si>
  <si>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</si>
  <si>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</si>
  <si>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</si>
  <si>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</si>
  <si>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</si>
  <si>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</si>
  <si>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</si>
  <si>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</si>
  <si>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</si>
  <si>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</si>
  <si>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</si>
  <si>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</si>
  <si>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</si>
  <si>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</si>
  <si>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</si>
  <si>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</si>
  <si>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</si>
  <si>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</si>
  <si>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</si>
  <si>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</si>
  <si>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</si>
  <si>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</si>
  <si>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</si>
  <si>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</si>
  <si>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</si>
  <si>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</si>
  <si>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</si>
  <si>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</si>
  <si>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</si>
  <si>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</si>
  <si>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</si>
  <si>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</si>
  <si>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</si>
  <si>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</si>
  <si>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</si>
  <si>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</si>
  <si>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</si>
  <si>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</si>
  <si>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</si>
  <si>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</si>
  <si>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</si>
  <si>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</si>
  <si>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</si>
  <si>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</si>
  <si>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</si>
  <si>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</si>
  <si>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</si>
  <si>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</si>
  <si>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</si>
  <si>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</si>
  <si>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</si>
  <si>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</si>
  <si>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</si>
  <si>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</si>
  <si>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</si>
  <si>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</si>
  <si>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</si>
  <si>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</si>
  <si>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</si>
  <si>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</si>
  <si>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</si>
  <si>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</si>
  <si>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</si>
  <si>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</si>
  <si>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</si>
  <si>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</si>
  <si>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</si>
  <si>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</si>
  <si>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</si>
  <si>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</si>
  <si>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</si>
  <si>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</si>
  <si>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</si>
  <si>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</si>
  <si>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</si>
  <si>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</si>
  <si>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</si>
  <si>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</si>
  <si>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</si>
  <si>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</si>
  <si>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</si>
  <si>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</si>
  <si>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</si>
  <si>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</si>
  <si>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</si>
  <si>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</si>
  <si>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</si>
  <si>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</si>
  <si>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</si>
  <si>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</si>
  <si>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</si>
  <si>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</si>
  <si>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</si>
  <si>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</si>
  <si>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</si>
  <si>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</si>
  <si>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</si>
  <si>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</si>
  <si>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</si>
  <si>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</si>
  <si>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</si>
  <si>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</si>
  <si>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</si>
  <si>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</si>
  <si>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</si>
  <si>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</si>
  <si>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</si>
  <si>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</si>
  <si>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</si>
  <si>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</si>
  <si>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</si>
  <si>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</si>
  <si>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</si>
  <si>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</si>
  <si>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</si>
  <si>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</si>
  <si>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</si>
  <si>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</si>
  <si>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</si>
  <si>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</si>
  <si>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</si>
  <si>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</si>
  <si>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</si>
  <si>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</si>
  <si>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</si>
  <si>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</si>
  <si>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</si>
  <si>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</si>
  <si>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</si>
  <si>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</si>
  <si>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</si>
  <si>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</si>
  <si>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</si>
  <si>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</si>
  <si>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</si>
  <si>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</si>
  <si>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</si>
  <si>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</si>
  <si>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</si>
  <si>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</si>
  <si>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</si>
  <si>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</si>
  <si>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</si>
  <si>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</si>
  <si>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</si>
  <si>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</si>
  <si>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</si>
  <si>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</si>
  <si>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</si>
  <si>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</si>
  <si>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</si>
  <si>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</si>
  <si>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</si>
  <si>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</si>
  <si>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</si>
  <si>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</si>
  <si>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</si>
  <si>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</si>
  <si>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</si>
  <si>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</si>
  <si>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</si>
  <si>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</si>
  <si>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</si>
  <si>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</si>
  <si>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</si>
  <si>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</si>
  <si>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</si>
  <si>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</si>
  <si>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</si>
  <si>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</si>
  <si>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</si>
  <si>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</si>
  <si>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</si>
  <si>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</si>
  <si>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</si>
  <si>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</si>
  <si>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</si>
  <si>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</si>
  <si>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</si>
  <si>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</si>
  <si>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</si>
  <si>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</si>
  <si>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</si>
  <si>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</si>
  <si>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</si>
  <si>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</si>
  <si>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</si>
  <si>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</si>
  <si>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</si>
  <si>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</si>
  <si>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</si>
  <si>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</si>
  <si>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</si>
  <si>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</si>
  <si>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</si>
  <si>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</si>
  <si>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</si>
  <si>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</si>
  <si>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</si>
  <si>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</si>
  <si>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</si>
  <si>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</si>
  <si>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</si>
  <si>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</si>
  <si>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</si>
  <si>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</si>
  <si>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</si>
  <si>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</si>
  <si>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</si>
  <si>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</si>
  <si>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</si>
  <si>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</si>
  <si>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</si>
  <si>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</si>
  <si>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</si>
  <si>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</si>
  <si>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</si>
  <si>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</si>
  <si>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</si>
  <si>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</si>
  <si>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</si>
  <si>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</si>
  <si>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</si>
  <si>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</si>
  <si>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</si>
  <si>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</si>
  <si>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</si>
  <si>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</si>
  <si>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</si>
  <si>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</si>
  <si>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</si>
  <si>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</si>
  <si>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</si>
  <si>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</si>
  <si>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</si>
  <si>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</si>
  <si>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</si>
  <si>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</si>
  <si>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</si>
  <si>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</si>
  <si>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</si>
  <si>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</si>
  <si>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</si>
  <si>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</si>
  <si>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</si>
  <si>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</si>
  <si>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</si>
  <si>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</si>
  <si>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</si>
  <si>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</si>
  <si>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</si>
  <si>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</si>
  <si>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</si>
  <si>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</si>
  <si>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</si>
  <si>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</si>
  <si>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</si>
  <si>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</si>
  <si>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</si>
  <si>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</si>
  <si>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</si>
  <si>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</si>
  <si>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</si>
  <si>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</si>
  <si>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</si>
  <si>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</si>
  <si>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</si>
  <si>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</si>
  <si>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</si>
  <si>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</si>
  <si>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</si>
  <si>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</si>
  <si>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</si>
  <si>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</si>
  <si>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</si>
  <si>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</si>
  <si>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</si>
  <si>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</si>
  <si>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</si>
  <si>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</si>
  <si>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</si>
  <si>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</si>
  <si>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</si>
  <si>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</si>
  <si>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</si>
  <si>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</si>
  <si>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</si>
  <si>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</si>
  <si>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</si>
  <si>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</si>
  <si>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</si>
  <si>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</si>
  <si>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</si>
  <si>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</si>
  <si>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</si>
  <si>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</si>
  <si>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</si>
  <si>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</si>
  <si>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</si>
  <si>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</si>
  <si>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</si>
  <si>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</si>
  <si>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</si>
  <si>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</si>
  <si>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</si>
  <si>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</si>
  <si>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</si>
  <si>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</si>
  <si>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</si>
  <si>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</si>
  <si>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</si>
  <si>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</si>
  <si>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</si>
  <si>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</si>
  <si>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</si>
  <si>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</si>
  <si>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</si>
  <si>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</si>
  <si>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</si>
  <si>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</si>
  <si>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</si>
  <si>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</si>
  <si>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</si>
  <si>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</si>
  <si>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</si>
  <si>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</si>
  <si>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</si>
  <si>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</si>
  <si>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</si>
  <si>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</si>
  <si>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</si>
  <si>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</si>
  <si>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</si>
  <si>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</si>
  <si>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</si>
  <si>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</si>
  <si>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</si>
  <si>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</si>
  <si>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</si>
  <si>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</si>
  <si>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</si>
  <si>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</si>
  <si>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</si>
  <si>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</si>
  <si>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</si>
  <si>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</si>
  <si>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</si>
  <si>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</si>
  <si>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</si>
  <si>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</si>
  <si>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</si>
  <si>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</si>
  <si>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</si>
  <si>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</si>
  <si>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</si>
  <si>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</si>
  <si>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</si>
  <si>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</si>
  <si>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</si>
  <si>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</si>
  <si>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</si>
  <si>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</si>
  <si>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</si>
  <si>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</si>
  <si>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</si>
  <si>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</si>
  <si>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</si>
  <si>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</si>
  <si>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</si>
  <si>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</si>
  <si>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</si>
  <si>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</si>
  <si>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</si>
  <si>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</si>
  <si>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</si>
  <si>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</si>
  <si>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</si>
  <si>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</si>
  <si>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</si>
  <si>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</si>
  <si>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</si>
  <si>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</si>
  <si>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</si>
  <si>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</si>
  <si>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</si>
  <si>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</si>
  <si>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</si>
  <si>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</si>
  <si>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</si>
  <si>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</si>
  <si>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</si>
  <si>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</si>
  <si>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</si>
  <si>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</si>
  <si>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</si>
  <si>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</si>
  <si>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</si>
  <si>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</si>
  <si>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</si>
  <si>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</si>
  <si>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</si>
  <si>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</si>
  <si>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</si>
  <si>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</si>
  <si>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</si>
  <si>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</si>
  <si>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</si>
  <si>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</si>
  <si>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</si>
  <si>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</si>
  <si>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</si>
  <si>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</si>
  <si>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</si>
  <si>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</si>
  <si>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</si>
  <si>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</si>
  <si>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</si>
  <si>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</si>
  <si>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</si>
  <si>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</si>
  <si>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</si>
  <si>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</si>
  <si>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</si>
  <si>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</si>
  <si>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</si>
  <si>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</si>
  <si>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</si>
  <si>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</si>
  <si>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</si>
  <si>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</si>
  <si>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</si>
  <si>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</si>
  <si>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</si>
  <si>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</si>
  <si>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</si>
  <si>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</si>
  <si>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</si>
  <si>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</si>
  <si>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</si>
  <si>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</si>
  <si>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</si>
  <si>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</si>
  <si>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</si>
  <si>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</si>
  <si>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</si>
  <si>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</si>
  <si>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</si>
  <si>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</si>
  <si>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</si>
  <si>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</si>
  <si>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</si>
  <si>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</si>
  <si>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</si>
  <si>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</si>
  <si>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</si>
  <si>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</si>
  <si>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</si>
  <si>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</si>
  <si>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</si>
  <si>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</si>
  <si>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</si>
  <si>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</si>
  <si>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</si>
  <si>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</si>
  <si>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</si>
  <si>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</si>
  <si>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</si>
  <si>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</si>
  <si>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</si>
  <si>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</si>
  <si>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</si>
  <si>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</si>
  <si>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</si>
  <si>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</si>
  <si>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</si>
  <si>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</si>
  <si>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</si>
  <si>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</si>
  <si>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</si>
  <si>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</si>
  <si>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</si>
  <si>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</si>
  <si>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</si>
  <si>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</si>
  <si>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</si>
  <si>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</si>
  <si>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</si>
  <si>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</si>
  <si>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</si>
  <si>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</si>
  <si>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</si>
  <si>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</si>
  <si>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</si>
  <si>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</si>
  <si>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</si>
  <si>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</si>
  <si>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</si>
  <si>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</si>
  <si>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</si>
  <si>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</si>
  <si>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</si>
  <si>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</si>
  <si>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</si>
  <si>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</si>
  <si>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</si>
  <si>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</si>
  <si>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</si>
  <si>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</si>
  <si>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</si>
  <si>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</si>
  <si>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</si>
  <si>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</si>
  <si>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</si>
  <si>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</si>
  <si>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</si>
  <si>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</si>
  <si>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</si>
  <si>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</si>
  <si>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</si>
  <si>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</si>
  <si>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</si>
  <si>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</si>
  <si>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</si>
  <si>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</si>
  <si>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</si>
  <si>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</si>
  <si>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</si>
  <si>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</si>
  <si>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</si>
  <si>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</si>
  <si>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</si>
  <si>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</si>
  <si>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</si>
  <si>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</si>
  <si>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</si>
  <si>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</si>
  <si>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</si>
  <si>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</si>
  <si>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</si>
  <si>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</si>
  <si>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</si>
  <si>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</si>
  <si>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</si>
  <si>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</si>
  <si>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</si>
  <si>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</si>
  <si>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</si>
  <si>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</si>
  <si>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</si>
  <si>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</si>
  <si>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</si>
  <si>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</si>
  <si>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</si>
  <si>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</si>
  <si>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</si>
  <si>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</si>
  <si>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</si>
  <si>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</si>
  <si>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</si>
  <si>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</si>
  <si>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</si>
  <si>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</si>
  <si>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</si>
  <si>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</si>
  <si>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</si>
  <si>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</si>
  <si>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</si>
  <si>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</si>
  <si>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</si>
  <si>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</si>
  <si>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</si>
  <si>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</si>
  <si>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</si>
  <si>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</si>
  <si>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</si>
  <si>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</si>
  <si>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</si>
  <si>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</si>
  <si>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</si>
  <si>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</si>
  <si>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</si>
  <si>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</si>
  <si>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</si>
  <si>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</si>
  <si>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</si>
  <si>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</si>
  <si>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</si>
  <si>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</si>
  <si>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</si>
  <si>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</si>
  <si>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</si>
  <si>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</si>
  <si>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</si>
  <si>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</si>
  <si>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</si>
  <si>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</si>
  <si>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</si>
  <si>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</si>
  <si>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</si>
  <si>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</si>
  <si>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</si>
  <si>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</si>
  <si>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</si>
  <si>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</si>
  <si>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</si>
  <si>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</si>
  <si>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</si>
  <si>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</si>
  <si>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</si>
  <si>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</si>
  <si>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</si>
  <si>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</si>
  <si>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</si>
  <si>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</si>
  <si>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</si>
  <si>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</si>
  <si>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</si>
  <si>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</si>
  <si>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</si>
  <si>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</si>
  <si>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</si>
  <si>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</si>
  <si>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</si>
  <si>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</si>
  <si>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</si>
  <si>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</si>
  <si>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</si>
  <si>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</si>
  <si>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</si>
  <si>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</si>
  <si>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</si>
  <si>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</si>
  <si>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</si>
  <si>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</si>
  <si>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</si>
  <si>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</si>
  <si>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</si>
  <si>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</si>
  <si>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</si>
  <si>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</si>
  <si>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</si>
  <si>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</si>
  <si>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</si>
  <si>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</si>
  <si>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</si>
  <si>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</si>
  <si>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</si>
  <si>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</si>
  <si>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</si>
  <si>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</si>
  <si>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</si>
  <si>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</si>
  <si>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</si>
  <si>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</si>
  <si>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</si>
  <si>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</si>
  <si>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</si>
  <si>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</si>
  <si>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</si>
  <si>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</si>
  <si>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</si>
  <si>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</si>
  <si>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</si>
  <si>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</si>
  <si>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</si>
  <si>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</si>
  <si>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</si>
  <si>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</si>
  <si>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</si>
  <si>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</si>
  <si>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</si>
  <si>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</si>
  <si>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</si>
  <si>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</si>
  <si>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</si>
  <si>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</si>
  <si>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</si>
  <si>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</si>
  <si>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</si>
  <si>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</si>
  <si>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</si>
  <si>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</si>
  <si>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</si>
  <si>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</si>
  <si>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</si>
  <si>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</si>
  <si>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</si>
  <si>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</si>
  <si>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</si>
  <si>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</si>
  <si>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</si>
  <si>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</si>
  <si>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</si>
  <si>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</si>
  <si>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</si>
  <si>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</si>
  <si>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</si>
  <si>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</si>
  <si>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</si>
  <si>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</si>
  <si>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</si>
  <si>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</si>
  <si>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</si>
  <si>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</si>
  <si>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</si>
  <si>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</si>
  <si>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</si>
  <si>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</si>
  <si>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</si>
  <si>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</si>
  <si>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</si>
  <si>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</si>
  <si>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</si>
  <si>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</si>
  <si>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</si>
  <si>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</si>
  <si>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</si>
  <si>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</si>
  <si>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</si>
  <si>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</si>
  <si>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</si>
  <si>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</si>
  <si>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</si>
  <si>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</si>
  <si>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</si>
  <si>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</si>
  <si>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</si>
  <si>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</si>
  <si>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</si>
  <si>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</si>
  <si>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</si>
  <si>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</si>
  <si>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</si>
  <si>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</si>
  <si>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</si>
  <si>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</si>
  <si>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</si>
  <si>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</si>
  <si>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</si>
  <si>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</si>
  <si>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</si>
  <si>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</si>
  <si>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</si>
  <si>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</si>
  <si>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</si>
  <si>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</si>
  <si>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</si>
  <si>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</si>
  <si>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</si>
  <si>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</si>
  <si>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</si>
  <si>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</si>
  <si>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</si>
  <si>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</si>
  <si>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</si>
  <si>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</si>
  <si>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</si>
  <si>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</si>
  <si>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</si>
  <si>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</si>
  <si>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</si>
  <si>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</si>
  <si>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</si>
  <si>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</si>
  <si>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</si>
  <si>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</si>
  <si>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</si>
  <si>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</si>
  <si>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</si>
  <si>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</si>
  <si>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</si>
  <si>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</si>
  <si>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</si>
  <si>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</si>
  <si>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</si>
  <si>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</si>
  <si>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</si>
  <si>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</si>
  <si>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</si>
  <si>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</si>
  <si>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</si>
  <si>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</si>
  <si>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</si>
  <si>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</si>
  <si>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</si>
  <si>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</si>
  <si>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</si>
  <si>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</si>
  <si>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</si>
  <si>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</si>
  <si>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</si>
  <si>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</si>
  <si>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</si>
  <si>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</si>
  <si>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</si>
  <si>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</si>
  <si>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</si>
  <si>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</si>
  <si>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</si>
  <si>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</si>
  <si>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</si>
  <si>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</si>
  <si>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</si>
  <si>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</si>
  <si>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</si>
  <si>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</si>
  <si>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</si>
  <si>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</si>
  <si>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</si>
  <si>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</si>
  <si>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</si>
  <si>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</si>
  <si>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</si>
  <si>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</si>
  <si>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</si>
  <si>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</si>
  <si>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</si>
  <si>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</si>
  <si>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</si>
  <si>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</si>
  <si>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</si>
  <si>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</si>
  <si>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</si>
  <si>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</si>
  <si>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</si>
  <si>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</si>
  <si>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</si>
  <si>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</si>
  <si>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</si>
  <si>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</si>
  <si>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</si>
  <si>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</si>
  <si>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</si>
  <si>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</si>
  <si>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</si>
  <si>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</si>
  <si>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</si>
  <si>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</si>
  <si>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</si>
  <si>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</si>
  <si>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</si>
  <si>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</si>
  <si>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</si>
  <si>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</si>
  <si>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</si>
  <si>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</si>
  <si>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</si>
  <si>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</si>
  <si>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</si>
  <si>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</si>
  <si>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</si>
  <si>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</si>
  <si>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</si>
  <si>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</si>
  <si>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</si>
  <si>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</si>
  <si>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</si>
  <si>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</si>
  <si>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</si>
  <si>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</si>
  <si>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</si>
  <si>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</si>
  <si>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</si>
  <si>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</si>
  <si>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</si>
  <si>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</si>
  <si>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</si>
  <si>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</si>
  <si>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</si>
  <si>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</si>
  <si>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</si>
  <si>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</si>
  <si>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</si>
  <si>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</si>
  <si>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</si>
  <si>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</si>
  <si>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</si>
  <si>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</si>
  <si>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</si>
  <si>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</si>
  <si>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</si>
  <si>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</si>
  <si>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</si>
  <si>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</si>
  <si>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</si>
  <si>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</si>
  <si>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</si>
  <si>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</si>
  <si>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</si>
  <si>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</si>
  <si>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</si>
  <si>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</si>
  <si>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</si>
  <si>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</si>
  <si>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</si>
  <si>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</si>
  <si>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</si>
  <si>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</si>
  <si>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</si>
  <si>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</si>
  <si>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</si>
  <si>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</si>
  <si>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</si>
  <si>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</si>
  <si>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</si>
  <si>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</si>
  <si>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</si>
  <si>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</si>
  <si>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</si>
  <si>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</si>
  <si>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</si>
  <si>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</si>
  <si>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</si>
  <si>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</si>
  <si>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</si>
  <si>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</si>
  <si>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</si>
  <si>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</si>
  <si>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</si>
  <si>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</si>
  <si>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</si>
  <si>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</si>
  <si>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</si>
  <si>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</si>
  <si>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</si>
  <si>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</si>
  <si>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</si>
  <si>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</si>
  <si>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</si>
  <si>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</si>
  <si>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</si>
  <si>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</si>
  <si>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</si>
  <si>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</si>
  <si>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</si>
  <si>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</si>
  <si>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</si>
  <si>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</si>
  <si>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</si>
  <si>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</si>
  <si>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</si>
  <si>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</si>
  <si>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</si>
  <si>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</si>
  <si>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</si>
  <si>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</si>
  <si>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</si>
  <si>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</si>
  <si>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</si>
  <si>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</si>
  <si>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</si>
  <si>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</si>
  <si>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</si>
  <si>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</si>
  <si>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</si>
  <si>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</si>
  <si>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</si>
  <si>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</si>
  <si>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</si>
  <si>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</si>
  <si>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</si>
  <si>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</si>
  <si>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</si>
  <si>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</si>
  <si>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</si>
  <si>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</si>
  <si>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</si>
  <si>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</si>
  <si>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</si>
  <si>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</si>
  <si>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</si>
  <si>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</si>
  <si>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</si>
  <si>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</si>
  <si>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</si>
  <si>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</si>
  <si>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</si>
  <si>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</si>
  <si>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</si>
  <si>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</si>
  <si>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</si>
  <si>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</si>
  <si>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</si>
  <si>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</si>
  <si>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</si>
  <si>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</si>
  <si>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</si>
  <si>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</si>
  <si>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</si>
  <si>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</si>
  <si>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</si>
  <si>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</si>
  <si>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</si>
  <si>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</si>
  <si>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</si>
  <si>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</si>
  <si>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</si>
  <si>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</si>
  <si>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</si>
  <si>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</si>
  <si>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</si>
  <si>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</si>
  <si>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</si>
  <si>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</si>
  <si>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</si>
  <si>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</si>
  <si>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</si>
  <si>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</si>
  <si>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</si>
  <si>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</si>
  <si>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</si>
  <si>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</si>
  <si>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</si>
  <si>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</si>
  <si>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</si>
  <si>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</si>
  <si>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</si>
  <si>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</si>
  <si>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</si>
  <si>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</si>
  <si>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</si>
  <si>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</si>
  <si>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</si>
  <si>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</si>
  <si>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</si>
  <si>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</si>
  <si>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</si>
  <si>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</si>
  <si>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</si>
  <si>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</si>
  <si>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</si>
  <si>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</si>
  <si>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</si>
  <si>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</si>
  <si>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</si>
  <si>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</si>
  <si>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</si>
  <si>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</si>
  <si>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</si>
  <si>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</si>
  <si>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</si>
  <si>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</si>
  <si>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</si>
  <si>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</si>
  <si>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</si>
  <si>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</si>
  <si>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</si>
  <si>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</si>
  <si>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</si>
  <si>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</si>
  <si>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</si>
  <si>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</si>
  <si>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</si>
  <si>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</si>
  <si>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</si>
  <si>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</si>
  <si>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</si>
  <si>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</si>
  <si>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</si>
  <si>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</si>
  <si>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</si>
  <si>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</si>
  <si>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</si>
  <si>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</si>
  <si>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</si>
  <si>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</si>
  <si>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</si>
  <si>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</si>
  <si>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</si>
  <si>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</si>
  <si>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</si>
  <si>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</si>
  <si>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</si>
  <si>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</si>
  <si>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</si>
  <si>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</si>
  <si>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</si>
  <si>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</si>
  <si>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</si>
  <si>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</si>
  <si>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</si>
  <si>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</si>
  <si>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</si>
  <si>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</si>
  <si>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</si>
  <si>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</si>
  <si>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</si>
  <si>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</si>
  <si>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</si>
  <si>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</si>
  <si>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</si>
  <si>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</si>
  <si>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</si>
  <si>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</si>
  <si>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</si>
  <si>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</si>
  <si>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</si>
  <si>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</si>
  <si>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</si>
  <si>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</si>
  <si>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</si>
  <si>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</si>
  <si>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</si>
  <si>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</si>
  <si>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</si>
  <si>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</si>
  <si>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</si>
  <si>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</si>
  <si>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</si>
  <si>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</si>
  <si>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</si>
  <si>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</si>
  <si>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</si>
  <si>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</si>
  <si>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</si>
  <si>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</si>
  <si>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</si>
  <si>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</si>
  <si>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</si>
  <si>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</si>
  <si>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</si>
  <si>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</si>
  <si>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</si>
  <si>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</si>
  <si>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</si>
  <si>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</si>
  <si>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</si>
  <si>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</si>
  <si>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</si>
  <si>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</si>
  <si>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</si>
  <si>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</si>
  <si>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</si>
  <si>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</si>
  <si>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</si>
  <si>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</si>
  <si>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</si>
  <si>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</si>
  <si>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</si>
  <si>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</si>
  <si>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</si>
  <si>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</si>
  <si>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</si>
  <si>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</si>
  <si>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</si>
  <si>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</si>
  <si>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</si>
  <si>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</si>
  <si>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</si>
  <si>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</si>
  <si>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</si>
  <si>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</si>
  <si>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</si>
  <si>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</si>
  <si>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</si>
  <si>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</si>
  <si>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</si>
  <si>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</si>
  <si>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</si>
  <si>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</si>
  <si>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</si>
  <si>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</si>
  <si>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</si>
  <si>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</si>
  <si>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</si>
  <si>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</si>
  <si>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</si>
  <si>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</si>
  <si>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</si>
  <si>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</si>
  <si>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</si>
  <si>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</si>
  <si>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</si>
  <si>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</si>
  <si>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</si>
  <si>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</si>
  <si>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</si>
  <si>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</si>
  <si>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</si>
  <si>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</si>
  <si>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</si>
  <si>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</si>
  <si>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</si>
  <si>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</si>
  <si>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</si>
  <si>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</si>
  <si>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</si>
  <si>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</si>
  <si>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</si>
  <si>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</si>
  <si>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</si>
  <si>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</si>
  <si>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</si>
  <si>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</si>
  <si>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</si>
  <si>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</si>
  <si>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</si>
  <si>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</si>
  <si>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</si>
  <si>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</si>
  <si>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</si>
  <si>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</si>
  <si>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</si>
  <si>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</si>
  <si>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</si>
  <si>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</si>
  <si>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</si>
  <si>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</si>
  <si>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</si>
  <si>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</si>
  <si>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</si>
  <si>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</si>
  <si>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</si>
  <si>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</si>
  <si>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</si>
  <si>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</si>
  <si>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</si>
  <si>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</si>
  <si>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</si>
  <si>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</si>
  <si>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</si>
  <si>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</si>
  <si>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</si>
  <si>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</si>
  <si>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</si>
  <si>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</si>
  <si>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</si>
  <si>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</si>
  <si>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</si>
  <si>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</si>
  <si>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</si>
  <si>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</si>
  <si>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</si>
  <si>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</si>
  <si>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</si>
  <si>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</si>
  <si>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</si>
  <si>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</si>
  <si>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</si>
  <si>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</si>
  <si>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</si>
  <si>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</si>
  <si>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</si>
  <si>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</si>
  <si>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</si>
  <si>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</si>
  <si>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</si>
  <si>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</si>
  <si>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</si>
  <si>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</si>
  <si>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</si>
  <si>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</si>
  <si>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</si>
  <si>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</si>
  <si>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</si>
  <si>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</si>
  <si>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</si>
  <si>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</si>
  <si>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</si>
  <si>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</si>
  <si>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</si>
  <si>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</si>
  <si>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</si>
  <si>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</si>
  <si>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</si>
  <si>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</si>
  <si>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</si>
  <si>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</si>
  <si>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</si>
  <si>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</si>
  <si>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</si>
  <si>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</si>
  <si>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</si>
  <si>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</si>
  <si>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</si>
  <si>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</si>
  <si>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</si>
  <si>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</si>
  <si>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</si>
  <si>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</si>
  <si>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</si>
  <si>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</si>
  <si>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</si>
  <si>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</si>
  <si>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</si>
  <si>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</si>
  <si>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</si>
  <si>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</si>
  <si>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</si>
  <si>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</si>
  <si>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</si>
  <si>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</si>
  <si>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</si>
  <si>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</si>
  <si>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</si>
  <si>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</si>
  <si>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</si>
  <si>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</si>
  <si>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</si>
  <si>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</si>
  <si>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</si>
  <si>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</si>
  <si>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</si>
  <si>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</si>
  <si>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</si>
  <si>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</si>
  <si>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</si>
  <si>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</si>
  <si>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</si>
  <si>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</si>
  <si>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</si>
  <si>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</si>
  <si>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</si>
  <si>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</si>
  <si>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</si>
  <si>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</si>
  <si>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</si>
  <si>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</si>
  <si>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</si>
  <si>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</si>
  <si>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</si>
  <si>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</si>
  <si>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</si>
  <si>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</si>
  <si>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</si>
  <si>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</si>
  <si>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</si>
  <si>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</si>
  <si>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</si>
  <si>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</si>
  <si>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</si>
  <si>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</si>
  <si>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</si>
  <si>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</si>
  <si>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</si>
  <si>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</si>
  <si>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</si>
  <si>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</si>
  <si>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</si>
  <si>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</si>
  <si>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</si>
  <si>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</si>
  <si>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</si>
  <si>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</si>
  <si>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</si>
  <si>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</si>
  <si>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</si>
  <si>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</si>
  <si>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</si>
  <si>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</si>
  <si>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</si>
  <si>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</si>
  <si>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</si>
  <si>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</si>
  <si>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</si>
  <si>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</si>
  <si>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</si>
  <si>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</si>
  <si>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</si>
  <si>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</si>
  <si>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</si>
  <si>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</si>
  <si>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</si>
  <si>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</si>
  <si>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</si>
  <si>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</si>
  <si>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</si>
  <si>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</si>
  <si>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</si>
  <si>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</si>
  <si>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</si>
  <si>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</si>
  <si>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</si>
  <si>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</si>
  <si>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</si>
  <si>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</si>
  <si>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</si>
  <si>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</si>
  <si>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</si>
  <si>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</si>
  <si>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</si>
  <si>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</si>
  <si>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</si>
  <si>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</si>
  <si>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</si>
  <si>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</si>
  <si>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</si>
  <si>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</si>
  <si>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</si>
  <si>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</si>
  <si>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</si>
  <si>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</si>
  <si>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</si>
  <si>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</si>
  <si>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</si>
  <si>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</si>
  <si>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</si>
  <si>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</si>
  <si>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</si>
  <si>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</si>
  <si>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</si>
  <si>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</si>
  <si>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</si>
  <si>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</si>
  <si>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</si>
  <si>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</si>
  <si>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</si>
  <si>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</si>
  <si>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</si>
  <si>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</si>
  <si>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</si>
  <si>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</si>
  <si>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</si>
  <si>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</si>
  <si>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</si>
  <si>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</si>
  <si>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</si>
  <si>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</si>
  <si>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</si>
  <si>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</si>
  <si>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</si>
  <si>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</si>
  <si>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</si>
  <si>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</si>
  <si>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</si>
  <si>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</si>
  <si>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</si>
  <si>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</si>
  <si>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</si>
  <si>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</si>
  <si>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</si>
  <si>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</si>
  <si>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</si>
  <si>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</si>
  <si>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</si>
  <si>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</si>
  <si>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</si>
  <si>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</si>
  <si>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</si>
  <si>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</si>
  <si>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</si>
  <si>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</si>
  <si>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</si>
  <si>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</si>
  <si>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</si>
  <si>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</si>
  <si>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</si>
  <si>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</si>
  <si>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</si>
  <si>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</si>
  <si>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</si>
  <si>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</si>
  <si>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</si>
  <si>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</si>
  <si>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</si>
  <si>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</si>
  <si>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</si>
  <si>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</si>
  <si>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</si>
  <si>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</si>
  <si>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</si>
  <si>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</si>
  <si>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</si>
  <si>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</si>
  <si>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</si>
  <si>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</si>
  <si>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</si>
  <si>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</si>
  <si>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</si>
  <si>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</si>
  <si>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</si>
  <si>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</si>
  <si>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</si>
  <si>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</si>
  <si>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</si>
  <si>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</si>
  <si>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</si>
  <si>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</si>
  <si>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</si>
  <si>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</si>
  <si>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</si>
  <si>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</si>
  <si>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</si>
  <si>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</si>
  <si>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</si>
  <si>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</si>
  <si>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</si>
  <si>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</si>
  <si>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</si>
  <si>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</si>
  <si>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</si>
  <si>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</si>
  <si>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</si>
  <si>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</si>
  <si>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</si>
  <si>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</si>
  <si>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</si>
  <si>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</si>
  <si>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</si>
  <si>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</si>
  <si>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</si>
  <si>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</si>
  <si>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</si>
  <si>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</si>
  <si>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</si>
  <si>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</si>
  <si>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</si>
  <si>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</si>
  <si>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</si>
  <si>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</si>
  <si>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</si>
  <si>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</si>
  <si>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</si>
  <si>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</si>
  <si>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</si>
  <si>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</si>
  <si>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</si>
  <si>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</si>
  <si>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</si>
  <si>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</si>
  <si>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</si>
  <si>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</si>
  <si>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</si>
  <si>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</si>
  <si>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</si>
  <si>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</si>
  <si>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</si>
  <si>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</si>
  <si>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</si>
  <si>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</si>
  <si>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</si>
  <si>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</si>
  <si>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</si>
  <si>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</si>
  <si>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</si>
  <si>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</si>
  <si>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</si>
  <si>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</si>
  <si>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</si>
  <si>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</si>
  <si>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</si>
  <si>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</si>
  <si>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</si>
  <si>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</si>
  <si>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</si>
  <si>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</si>
  <si>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</si>
  <si>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</si>
  <si>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</si>
  <si>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</si>
  <si>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</si>
  <si>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</si>
  <si>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</si>
  <si>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</si>
  <si>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</si>
  <si>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</si>
  <si>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</si>
  <si>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</si>
  <si>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</si>
  <si>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</si>
  <si>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</si>
  <si>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</si>
  <si>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</si>
  <si>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</si>
  <si>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</si>
  <si>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</si>
  <si>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</si>
  <si>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</si>
  <si>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</si>
  <si>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</si>
  <si>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</si>
  <si>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</si>
  <si>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</si>
  <si>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</si>
  <si>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</si>
  <si>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</si>
  <si>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</si>
  <si>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</si>
  <si>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</si>
  <si>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</si>
  <si>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</si>
  <si>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</si>
  <si>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</si>
  <si>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</si>
  <si>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</si>
  <si>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</si>
  <si>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</si>
  <si>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</si>
  <si>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</si>
  <si>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</si>
  <si>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</si>
  <si>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</si>
  <si>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</si>
  <si>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</si>
  <si>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</si>
  <si>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</si>
  <si>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</si>
  <si>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</si>
  <si>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</si>
  <si>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</si>
  <si>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</si>
  <si>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</si>
  <si>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</si>
  <si>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</si>
  <si>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</si>
  <si>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</si>
  <si>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</si>
  <si>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</si>
  <si>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</si>
  <si>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</si>
  <si>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</si>
  <si>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</si>
  <si>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</si>
  <si>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</si>
  <si>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</si>
  <si>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</si>
  <si>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</si>
  <si>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</si>
  <si>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</si>
  <si>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</si>
  <si>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</si>
  <si>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</si>
  <si>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</si>
  <si>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</si>
  <si>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</si>
  <si>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</si>
  <si>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</si>
  <si>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</si>
  <si>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</si>
  <si>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</si>
  <si>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</si>
  <si>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</si>
  <si>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</si>
  <si>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</si>
  <si>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</si>
  <si>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</si>
  <si>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</si>
  <si>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</si>
  <si>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</si>
  <si>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</si>
  <si>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</si>
  <si>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</si>
  <si>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</si>
  <si>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</si>
  <si>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</si>
  <si>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</si>
  <si>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</si>
  <si>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</si>
  <si>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</si>
  <si>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</si>
  <si>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</si>
  <si>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</si>
  <si>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</si>
  <si>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</si>
  <si>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</si>
  <si>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</si>
  <si>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</si>
  <si>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</si>
  <si>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</si>
  <si>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</si>
  <si>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</si>
  <si>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</si>
  <si>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</si>
  <si>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</si>
  <si>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</si>
  <si>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</si>
  <si>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</si>
  <si>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</si>
  <si>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</si>
  <si>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</si>
  <si>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</si>
  <si>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</si>
  <si>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</si>
  <si>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</si>
  <si>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</si>
  <si>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</si>
  <si>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</si>
  <si>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</si>
  <si>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</si>
  <si>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</si>
  <si>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</si>
  <si>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</si>
  <si>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</si>
  <si>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</si>
  <si>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</si>
  <si>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</si>
  <si>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</si>
  <si>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</si>
  <si>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</si>
  <si>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</si>
  <si>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</si>
  <si>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</si>
  <si>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</si>
  <si>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</si>
  <si>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</si>
  <si>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</si>
  <si>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</si>
  <si>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</si>
  <si>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</si>
  <si>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</si>
  <si>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</si>
  <si>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</si>
  <si>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</si>
  <si>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</si>
  <si>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</si>
  <si>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</si>
  <si>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</si>
  <si>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</si>
  <si>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</si>
  <si>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</si>
  <si>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</si>
  <si>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</si>
  <si>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</si>
  <si>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</si>
  <si>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</si>
  <si>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</si>
  <si>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</si>
  <si>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</si>
  <si>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</si>
  <si>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</si>
  <si>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</si>
  <si>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</si>
  <si>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</si>
  <si>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</si>
  <si>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</si>
  <si>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</si>
  <si>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</si>
  <si>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</si>
  <si>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</si>
  <si>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</si>
  <si>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</si>
  <si>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</si>
  <si>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</si>
  <si>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</si>
  <si>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</si>
  <si>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</si>
  <si>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</si>
  <si>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</si>
  <si>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</si>
  <si>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</si>
  <si>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</si>
  <si>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</si>
  <si>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</si>
  <si>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</si>
  <si>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</si>
  <si>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</si>
  <si>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</si>
  <si>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</si>
  <si>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</si>
  <si>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</si>
  <si>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</si>
  <si>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</si>
  <si>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</si>
  <si>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</si>
  <si>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</si>
  <si>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</si>
  <si>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</si>
  <si>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</si>
  <si>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</si>
  <si>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</si>
  <si>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</si>
  <si>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</si>
  <si>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</si>
  <si>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</si>
  <si>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</si>
  <si>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</si>
  <si>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</si>
  <si>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</si>
  <si>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</si>
  <si>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</si>
  <si>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</si>
  <si>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</si>
  <si>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</si>
  <si>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</si>
  <si>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</si>
  <si>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</si>
  <si>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</si>
  <si>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</si>
  <si>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</si>
  <si>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</si>
  <si>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</si>
  <si>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</si>
  <si>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</si>
  <si>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</si>
  <si>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</si>
  <si>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</si>
  <si>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</si>
  <si>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</si>
  <si>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</si>
  <si>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</si>
  <si>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</si>
  <si>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</si>
  <si>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</si>
  <si>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</si>
  <si>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</si>
  <si>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</si>
  <si>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</si>
  <si>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</si>
  <si>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</si>
  <si>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</si>
  <si>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</si>
  <si>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</si>
  <si>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</si>
  <si>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</si>
  <si>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</si>
  <si>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</si>
  <si>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</si>
  <si>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</si>
  <si>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</si>
  <si>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</si>
  <si>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</si>
  <si>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</si>
  <si>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</si>
  <si>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</si>
  <si>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</si>
  <si>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</si>
  <si>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</si>
  <si>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</si>
  <si>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</si>
  <si>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</si>
  <si>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</si>
  <si>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</si>
  <si>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</si>
  <si>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</si>
  <si>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</si>
  <si>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</si>
  <si>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</si>
  <si>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</si>
  <si>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</si>
  <si>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</si>
  <si>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</si>
  <si>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</si>
  <si>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</si>
  <si>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</si>
  <si>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</si>
  <si>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</si>
  <si>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</si>
  <si>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</si>
  <si>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</si>
  <si>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</si>
  <si>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</si>
  <si>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</si>
  <si>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</si>
  <si>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</si>
  <si>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</si>
  <si>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</si>
  <si>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</si>
  <si>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</si>
  <si>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</si>
  <si>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</si>
  <si>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</si>
  <si>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</si>
  <si>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</si>
  <si>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</si>
  <si>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</si>
  <si>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</si>
  <si>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</si>
  <si>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</si>
  <si>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</si>
  <si>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</si>
  <si>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</si>
  <si>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</si>
  <si>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</si>
  <si>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</si>
  <si>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</si>
  <si>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</si>
  <si>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</si>
  <si>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</si>
  <si>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</si>
  <si>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</si>
  <si>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</si>
  <si>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</si>
  <si>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</si>
  <si>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</si>
  <si>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</si>
  <si>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</si>
  <si>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</si>
  <si>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</si>
  <si>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</si>
  <si>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</si>
  <si>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</si>
  <si>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</si>
  <si>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</si>
  <si>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</si>
  <si>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</si>
  <si>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</si>
  <si>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</si>
  <si>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</si>
  <si>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</si>
  <si>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</si>
  <si>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</si>
  <si>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</si>
  <si>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</si>
  <si>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</si>
  <si>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</si>
  <si>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</si>
  <si>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</si>
  <si>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</si>
  <si>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</si>
  <si>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</si>
  <si>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</si>
  <si>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</si>
  <si>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</si>
  <si>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</si>
  <si>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</si>
  <si>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</si>
  <si>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</si>
  <si>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</si>
  <si>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</si>
  <si>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</si>
  <si>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</si>
  <si>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</si>
  <si>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</si>
  <si>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</si>
  <si>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</si>
  <si>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</si>
  <si>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</si>
  <si>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</si>
  <si>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</si>
  <si>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</si>
  <si>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</si>
  <si>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</si>
  <si>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</si>
  <si>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</si>
  <si>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</si>
  <si>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</si>
  <si>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</si>
  <si>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</si>
  <si>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</si>
  <si>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</si>
  <si>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</si>
  <si>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</si>
  <si>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</si>
  <si>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</si>
  <si>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</si>
  <si>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</si>
  <si>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</si>
  <si>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</si>
  <si>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</si>
  <si>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</si>
  <si>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</si>
  <si>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</si>
  <si>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</si>
  <si>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</si>
  <si>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</si>
  <si>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</si>
  <si>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</si>
  <si>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</si>
  <si>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</si>
  <si>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</si>
  <si>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</si>
  <si>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</si>
  <si>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</si>
  <si>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</si>
  <si>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</si>
  <si>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</si>
  <si>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</si>
  <si>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</si>
  <si>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</si>
  <si>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</si>
  <si>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</si>
  <si>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</si>
  <si>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</si>
  <si>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</si>
  <si>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</si>
  <si>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</si>
  <si>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</si>
  <si>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</si>
  <si>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</si>
  <si>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</si>
  <si>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</si>
  <si>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</si>
  <si>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</si>
  <si>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</si>
  <si>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</si>
  <si>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</si>
  <si>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</si>
  <si>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</si>
  <si>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</si>
  <si>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</si>
  <si>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</si>
  <si>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</si>
  <si>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</si>
  <si>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</si>
  <si>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</si>
  <si>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</si>
  <si>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</si>
  <si>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</si>
  <si>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</si>
  <si>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</si>
  <si>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</si>
  <si>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</si>
  <si>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</si>
  <si>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</si>
  <si>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</si>
  <si>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</si>
  <si>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</si>
  <si>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</si>
  <si>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</si>
  <si>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</si>
  <si>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</si>
  <si>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</si>
  <si>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</si>
  <si>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</si>
  <si>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</si>
  <si>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</si>
  <si>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</si>
  <si>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</si>
  <si>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</si>
  <si>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</si>
  <si>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</si>
  <si>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</si>
  <si>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</si>
  <si>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</si>
  <si>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</si>
  <si>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</si>
  <si>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</si>
  <si>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</si>
  <si>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</si>
  <si>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</si>
  <si>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</si>
  <si>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</si>
  <si>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</si>
  <si>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</si>
  <si>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</si>
  <si>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</si>
  <si>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</si>
  <si>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</si>
  <si>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</si>
  <si>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</si>
  <si>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</si>
  <si>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</si>
  <si>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</si>
  <si>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</si>
  <si>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</si>
  <si>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</si>
  <si>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</si>
  <si>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</si>
  <si>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</si>
  <si>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</si>
  <si>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</si>
  <si>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</si>
  <si>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</si>
  <si>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</si>
  <si>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</si>
  <si>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</si>
  <si>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</si>
  <si>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</si>
  <si>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</si>
  <si>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</si>
  <si>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</si>
  <si>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</si>
  <si>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</si>
  <si>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</si>
  <si>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</si>
  <si>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</si>
  <si>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</si>
  <si>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</si>
  <si>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</si>
  <si>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</si>
  <si>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</si>
  <si>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</si>
  <si>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</si>
  <si>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</si>
  <si>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</si>
  <si>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</si>
  <si>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</si>
  <si>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</si>
  <si>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</si>
  <si>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</si>
  <si>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</si>
  <si>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</si>
  <si>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</si>
  <si>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</si>
  <si>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</si>
  <si>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</si>
  <si>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</si>
  <si>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</si>
  <si>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</si>
  <si>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</si>
  <si>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</si>
  <si>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</si>
  <si>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</si>
  <si>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</si>
  <si>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</si>
  <si>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</si>
  <si>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</si>
  <si>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</si>
  <si>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</si>
  <si>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</si>
  <si>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</si>
  <si>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</si>
  <si>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</si>
  <si>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</si>
  <si>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</si>
  <si>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</si>
  <si>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</si>
  <si>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</si>
  <si>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</si>
  <si>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</si>
  <si>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</si>
  <si>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</si>
  <si>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</si>
  <si>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</si>
  <si>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</si>
  <si>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</si>
  <si>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</si>
  <si>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</si>
  <si>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</si>
  <si>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</si>
  <si>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</si>
  <si>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</si>
  <si>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</si>
  <si>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</si>
  <si>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</si>
  <si>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</si>
  <si>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</si>
  <si>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</si>
  <si>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</si>
  <si>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</si>
  <si>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</si>
  <si>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</si>
  <si>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</si>
  <si>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</si>
  <si>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</si>
  <si>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</si>
  <si>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</si>
  <si>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</si>
  <si>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</si>
  <si>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</si>
  <si>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</si>
  <si>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</si>
  <si>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</si>
  <si>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</si>
  <si>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</si>
  <si>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</si>
  <si>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</si>
  <si>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</si>
  <si>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</si>
  <si>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</si>
  <si>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</si>
  <si>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</si>
  <si>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</si>
  <si>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</si>
  <si>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</si>
  <si>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</si>
  <si>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</si>
  <si>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</si>
  <si>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</si>
  <si>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</si>
  <si>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</si>
  <si>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</si>
  <si>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</si>
  <si>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</si>
  <si>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</si>
  <si>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</si>
  <si>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</si>
  <si>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</si>
  <si>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</si>
  <si>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</si>
  <si>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</si>
  <si>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</si>
  <si>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</si>
  <si>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</si>
  <si>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</si>
  <si>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</si>
  <si>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</si>
  <si>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</si>
  <si>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</si>
  <si>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</si>
  <si>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</si>
  <si>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</si>
  <si>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</si>
  <si>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</si>
  <si>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</si>
  <si>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</si>
  <si>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</si>
  <si>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</si>
  <si>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</si>
  <si>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</si>
  <si>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</si>
  <si>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</si>
  <si>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</si>
  <si>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</si>
  <si>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</si>
  <si>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</si>
  <si>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</si>
  <si>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</si>
  <si>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</si>
  <si>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</si>
  <si>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</si>
  <si>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</si>
  <si>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</si>
  <si>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</si>
  <si>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</si>
  <si>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</si>
  <si>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</si>
  <si>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</si>
  <si>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</si>
  <si>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</si>
  <si>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</si>
  <si>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</si>
  <si>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</si>
  <si>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</si>
  <si>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</si>
  <si>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</si>
  <si>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</si>
  <si>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</si>
  <si>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</si>
  <si>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</si>
  <si>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</si>
  <si>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</si>
  <si>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</si>
  <si>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</si>
  <si>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</si>
  <si>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</si>
  <si>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</si>
  <si>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</si>
  <si>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</si>
  <si>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</si>
  <si>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</si>
  <si>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</si>
  <si>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</si>
  <si>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</si>
  <si>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</si>
  <si>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</si>
  <si>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</si>
  <si>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</si>
  <si>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</si>
  <si>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</si>
  <si>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</si>
  <si>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</si>
  <si>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</si>
  <si>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</si>
  <si>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</si>
  <si>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</si>
  <si>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</si>
  <si>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</si>
  <si>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</si>
  <si>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</si>
  <si>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</si>
  <si>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</si>
  <si>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</si>
  <si>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</si>
  <si>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</si>
  <si>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</si>
  <si>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</si>
  <si>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</si>
  <si>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</si>
  <si>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</si>
  <si>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</si>
  <si>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</si>
  <si>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</si>
  <si>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</si>
  <si>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</si>
  <si>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</si>
  <si>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</si>
  <si>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</si>
  <si>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</si>
  <si>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</si>
  <si>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</si>
  <si>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</si>
  <si>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</si>
  <si>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</si>
  <si>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</si>
  <si>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</si>
  <si>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</si>
  <si>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</si>
  <si>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</si>
  <si>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</si>
  <si>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</si>
  <si>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</si>
  <si>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</si>
  <si>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</si>
  <si>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</si>
  <si>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</si>
  <si>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</si>
  <si>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</si>
  <si>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</si>
  <si>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</si>
  <si>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</si>
  <si>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</si>
  <si>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</si>
  <si>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</si>
  <si>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</si>
  <si>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</si>
  <si>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</si>
  <si>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</si>
  <si>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</si>
  <si>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</si>
  <si>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</si>
  <si>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</si>
  <si>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</si>
  <si>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</si>
  <si>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</si>
  <si>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</si>
  <si>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</si>
  <si>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</si>
  <si>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</si>
  <si>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</si>
  <si>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</si>
  <si>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</si>
  <si>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</si>
  <si>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</si>
  <si>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</si>
  <si>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</si>
  <si>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</si>
  <si>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</si>
  <si>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</si>
  <si>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</si>
  <si>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</si>
  <si>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</si>
  <si>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</si>
  <si>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</si>
  <si>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</si>
  <si>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</si>
  <si>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</si>
  <si>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</si>
  <si>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</si>
  <si>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</si>
  <si>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</si>
  <si>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</si>
  <si>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</si>
  <si>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</si>
  <si>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</si>
  <si>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</si>
  <si>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</si>
  <si>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</si>
  <si>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</si>
  <si>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</si>
  <si>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</si>
  <si>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</si>
  <si>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</si>
  <si>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</si>
  <si>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</si>
  <si>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</si>
  <si>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</si>
  <si>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</si>
  <si>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</si>
  <si>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</si>
  <si>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</si>
  <si>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</si>
  <si>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</si>
  <si>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</si>
  <si>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</si>
  <si>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</si>
  <si>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</si>
  <si>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</si>
  <si>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</si>
  <si>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</si>
  <si>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</si>
  <si>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</si>
  <si>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</si>
  <si>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</si>
  <si>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</si>
  <si>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</si>
  <si>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</si>
  <si>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</si>
  <si>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</si>
  <si>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</si>
  <si>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</si>
  <si>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</si>
  <si>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</si>
  <si>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</si>
  <si>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</si>
  <si>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</si>
  <si>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</si>
  <si>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</si>
  <si>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</si>
  <si>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</si>
  <si>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</si>
  <si>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</si>
  <si>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</si>
  <si>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</si>
  <si>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</si>
  <si>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</si>
  <si>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</si>
  <si>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</si>
  <si>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</si>
  <si>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</si>
  <si>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</si>
  <si>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</si>
  <si>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</si>
  <si>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</si>
  <si>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</si>
  <si>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</si>
  <si>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</si>
  <si>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</si>
  <si>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</si>
  <si>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</si>
  <si>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</si>
  <si>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</si>
  <si>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</si>
  <si>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</si>
  <si>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</si>
  <si>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</si>
  <si>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</si>
  <si>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</si>
  <si>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</si>
  <si>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</si>
  <si>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</si>
  <si>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</si>
  <si>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</si>
  <si>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</si>
  <si>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</si>
  <si>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</si>
  <si>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</si>
  <si>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</si>
  <si>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</si>
  <si>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</si>
  <si>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</si>
  <si>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</si>
  <si>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</si>
  <si>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</si>
  <si>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</si>
  <si>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</si>
  <si>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</si>
  <si>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</si>
  <si>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</si>
  <si>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</si>
  <si>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</si>
  <si>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</si>
  <si>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</si>
  <si>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</si>
  <si>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</si>
  <si>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</si>
  <si>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</si>
  <si>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</si>
  <si>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</si>
  <si>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</si>
  <si>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</si>
  <si>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</si>
  <si>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</si>
  <si>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</si>
  <si>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</si>
  <si>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</si>
  <si>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</si>
  <si>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</si>
  <si>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</si>
  <si>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</si>
  <si>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</si>
  <si>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</si>
  <si>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</si>
  <si>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</si>
  <si>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</si>
  <si>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</si>
  <si>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</si>
  <si>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</si>
  <si>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</si>
  <si>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</si>
  <si>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</si>
  <si>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</si>
  <si>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</si>
  <si>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</si>
  <si>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</si>
  <si>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</si>
  <si>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</si>
  <si>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</si>
  <si>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</si>
  <si>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</si>
  <si>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</si>
  <si>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</si>
  <si>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</si>
  <si>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</si>
  <si>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</si>
  <si>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</si>
  <si>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</si>
  <si>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</si>
  <si>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</si>
  <si>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</si>
  <si>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</si>
  <si>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</si>
  <si>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</si>
  <si>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</si>
  <si>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</si>
  <si>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</si>
  <si>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</si>
  <si>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</si>
  <si>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</si>
  <si>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</si>
  <si>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</si>
  <si>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</si>
  <si>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</si>
  <si>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</si>
  <si>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</si>
  <si>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</si>
  <si>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</si>
  <si>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</si>
  <si>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</si>
  <si>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</si>
  <si>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</si>
  <si>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</si>
  <si>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</si>
  <si>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</si>
  <si>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</si>
  <si>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</si>
  <si>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</si>
  <si>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</si>
  <si>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</si>
  <si>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</si>
  <si>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</si>
  <si>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</si>
  <si>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</si>
  <si>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</si>
  <si>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</si>
  <si>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</si>
  <si>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</si>
  <si>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</si>
  <si>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</si>
  <si>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</si>
  <si>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</si>
  <si>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</si>
  <si>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</si>
  <si>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</si>
  <si>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</si>
  <si>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</si>
  <si>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</si>
  <si>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</si>
  <si>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</si>
  <si>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</si>
  <si>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</si>
  <si>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</si>
  <si>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</si>
  <si>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</si>
  <si>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</si>
  <si>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</si>
  <si>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</si>
  <si>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</si>
  <si>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</si>
  <si>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</si>
  <si>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</si>
  <si>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</si>
  <si>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</si>
  <si>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</si>
  <si>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</si>
  <si>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</si>
  <si>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</si>
  <si>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</si>
  <si>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</si>
  <si>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</si>
  <si>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</si>
  <si>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</si>
  <si>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</si>
  <si>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</si>
  <si>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</si>
  <si>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</si>
  <si>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</si>
  <si>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</si>
  <si>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</si>
  <si>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</si>
  <si>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</si>
  <si>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</si>
  <si>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</si>
  <si>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</si>
  <si>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</si>
  <si>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</si>
  <si>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</si>
  <si>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</si>
  <si>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</si>
  <si>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</si>
  <si>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</si>
  <si>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</si>
  <si>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</si>
  <si>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</si>
  <si>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</si>
  <si>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</si>
  <si>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</si>
  <si>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</si>
  <si>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</si>
  <si>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</si>
  <si>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</si>
  <si>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</si>
  <si>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</si>
  <si>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</si>
  <si>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</si>
  <si>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</si>
  <si>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</si>
  <si>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</si>
  <si>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</si>
  <si>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</si>
  <si>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</si>
  <si>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</si>
  <si>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</si>
  <si>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</si>
  <si>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</si>
  <si>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</si>
  <si>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</si>
  <si>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</si>
  <si>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</si>
  <si>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</si>
  <si>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</si>
  <si>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</si>
  <si>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</si>
  <si>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</si>
  <si>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</si>
  <si>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</si>
  <si>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</si>
  <si>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</si>
  <si>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</si>
  <si>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</si>
  <si>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</si>
  <si>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</si>
  <si>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</si>
  <si>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</si>
  <si>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</si>
  <si>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</si>
  <si>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</si>
  <si>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</si>
  <si>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</si>
  <si>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</si>
  <si>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</si>
  <si>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</si>
  <si>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</si>
  <si>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</si>
  <si>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</si>
  <si>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</si>
  <si>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</si>
  <si>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</si>
  <si>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</si>
  <si>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</si>
  <si>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</si>
  <si>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</si>
  <si>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</si>
  <si>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</si>
  <si>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</si>
  <si>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</si>
  <si>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</si>
  <si>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</si>
  <si>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</si>
  <si>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</si>
  <si>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</si>
  <si>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</si>
  <si>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</si>
  <si>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</si>
  <si>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</si>
  <si>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</si>
  <si>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</si>
  <si>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</si>
  <si>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</si>
  <si>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</si>
  <si>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</si>
  <si>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</si>
  <si>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</si>
  <si>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</si>
  <si>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</si>
  <si>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</si>
  <si>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</si>
  <si>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</si>
  <si>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</si>
  <si>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</si>
  <si>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</si>
  <si>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</si>
  <si>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</si>
  <si>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</si>
  <si>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</si>
  <si>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</si>
  <si>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</si>
  <si>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</si>
  <si>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</si>
  <si>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</si>
  <si>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</si>
  <si>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</si>
  <si>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</si>
  <si>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</si>
  <si>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</si>
  <si>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</si>
  <si>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</si>
  <si>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</si>
  <si>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</si>
  <si>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</si>
  <si>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</si>
  <si>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</si>
  <si>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</si>
  <si>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</si>
  <si>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</si>
  <si>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</si>
  <si>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</si>
  <si>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</si>
  <si>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</si>
  <si>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</si>
  <si>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</si>
  <si>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</si>
  <si>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</si>
  <si>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</si>
  <si>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</si>
  <si>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</si>
  <si>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</si>
  <si>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</si>
  <si>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</si>
  <si>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</si>
  <si>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</si>
  <si>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</si>
  <si>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</si>
  <si>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</si>
  <si>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</si>
  <si>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</si>
  <si>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</si>
  <si>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</si>
  <si>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</si>
  <si>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</si>
  <si>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</si>
  <si>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</si>
  <si>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</si>
  <si>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</si>
  <si>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</si>
  <si>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</si>
  <si>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</si>
  <si>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</si>
  <si>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</si>
  <si>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</si>
  <si>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</si>
  <si>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</si>
  <si>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</si>
  <si>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</si>
  <si>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</si>
  <si>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</si>
  <si>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</si>
  <si>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</si>
  <si>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</si>
  <si>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</si>
  <si>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</si>
  <si>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</si>
  <si>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</si>
  <si>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</si>
  <si>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</si>
  <si>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</si>
  <si>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</si>
  <si>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</si>
  <si>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</si>
  <si>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</si>
  <si>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</si>
  <si>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</si>
  <si>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</si>
  <si>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</si>
  <si>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</si>
  <si>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</si>
  <si>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</si>
  <si>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</si>
  <si>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</si>
  <si>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</si>
  <si>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</si>
  <si>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</si>
  <si>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</si>
  <si>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</si>
  <si>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</si>
  <si>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</si>
  <si>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</si>
  <si>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</si>
  <si>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</si>
  <si>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</si>
  <si>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</si>
  <si>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</si>
  <si>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</si>
  <si>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</si>
  <si>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</si>
  <si>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</si>
  <si>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</si>
  <si>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</si>
  <si>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</si>
  <si>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</si>
  <si>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</si>
  <si>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</si>
  <si>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</si>
  <si>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</si>
  <si>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</si>
  <si>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</si>
  <si>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</si>
  <si>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</si>
  <si>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</si>
  <si>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</si>
  <si>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</si>
  <si>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</si>
  <si>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</si>
  <si>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</si>
  <si>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</si>
  <si>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</si>
  <si>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</si>
  <si>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</si>
  <si>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</si>
  <si>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</si>
  <si>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</si>
  <si>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</si>
  <si>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</si>
  <si>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</si>
  <si>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</si>
  <si>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</si>
  <si>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</si>
  <si>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</si>
  <si>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</si>
  <si>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</si>
  <si>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</si>
  <si>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</si>
  <si>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</si>
  <si>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</si>
  <si>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</si>
  <si>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</si>
  <si>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</si>
  <si>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</si>
  <si>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</si>
  <si>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</si>
  <si>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</si>
  <si>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</si>
  <si>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</si>
  <si>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</si>
  <si>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</si>
  <si>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</si>
  <si>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</si>
  <si>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</si>
  <si>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</si>
  <si>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</si>
  <si>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</si>
  <si>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</si>
  <si>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</si>
  <si>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</si>
  <si>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</si>
  <si>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</si>
  <si>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</si>
  <si>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</si>
  <si>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</si>
  <si>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</si>
  <si>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</si>
  <si>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</si>
  <si>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</si>
  <si>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</si>
  <si>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</si>
  <si>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</si>
  <si>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</si>
  <si>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</si>
  <si>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</si>
  <si>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</si>
  <si>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</si>
  <si>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</si>
  <si>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</si>
  <si>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</si>
  <si>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</si>
  <si>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</si>
  <si>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</si>
  <si>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</si>
  <si>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</si>
  <si>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</si>
  <si>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</si>
  <si>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</si>
  <si>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</si>
  <si>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</si>
  <si>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</si>
  <si>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</si>
  <si>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</si>
  <si>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</si>
  <si>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</si>
  <si>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</si>
  <si>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</si>
  <si>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</si>
  <si>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</si>
  <si>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</si>
  <si>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</si>
  <si>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</si>
  <si>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</si>
  <si>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</si>
  <si>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</si>
  <si>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</si>
  <si>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</si>
  <si>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</si>
  <si>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</si>
  <si>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</si>
  <si>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</si>
  <si>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</si>
  <si>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</si>
  <si>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</si>
  <si>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</si>
  <si>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</si>
  <si>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</si>
  <si>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</si>
  <si>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</si>
  <si>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</si>
  <si>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</si>
  <si>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</si>
  <si>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</si>
  <si>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</si>
  <si>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</si>
  <si>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</si>
  <si>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</si>
  <si>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</si>
  <si>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</si>
  <si>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</si>
  <si>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</si>
  <si>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</si>
  <si>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</si>
  <si>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</si>
  <si>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</si>
  <si>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</si>
  <si>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</si>
  <si>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</si>
  <si>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</si>
  <si>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</si>
  <si>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</si>
  <si>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</si>
  <si>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</si>
  <si>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</si>
  <si>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</si>
  <si>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</si>
  <si>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</si>
  <si>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</si>
  <si>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</si>
  <si>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</si>
  <si>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</si>
  <si>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</si>
  <si>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</si>
  <si>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</si>
  <si>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</si>
  <si>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</si>
  <si>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</si>
  <si>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</si>
  <si>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</si>
  <si>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</si>
  <si>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</si>
  <si>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</si>
  <si>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</si>
  <si>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</si>
  <si>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</si>
  <si>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</si>
  <si>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</si>
  <si>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</si>
  <si>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</si>
  <si>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</si>
  <si>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</si>
  <si>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</si>
  <si>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</si>
  <si>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</si>
  <si>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</si>
  <si>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</si>
  <si>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</si>
  <si>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</si>
  <si>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</si>
  <si>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</si>
  <si>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</si>
  <si>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</si>
  <si>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</si>
  <si>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</si>
  <si>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</si>
  <si>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</si>
  <si>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</si>
  <si>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</si>
  <si>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</si>
  <si>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</si>
  <si>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</si>
  <si>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</si>
  <si>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</si>
  <si>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</si>
  <si>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</si>
  <si>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</si>
  <si>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</si>
  <si>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</si>
  <si>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</si>
  <si>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</si>
  <si>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</si>
  <si>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</si>
  <si>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</si>
  <si>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</si>
  <si>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</si>
  <si>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</si>
  <si>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</si>
  <si>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</si>
  <si>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</si>
  <si>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</si>
  <si>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</si>
  <si>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</si>
  <si>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</si>
  <si>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</si>
  <si>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</si>
  <si>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</si>
  <si>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</si>
  <si>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</si>
  <si>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</si>
  <si>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</si>
  <si>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</si>
  <si>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</si>
  <si>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</si>
  <si>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</si>
  <si>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</si>
  <si>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</si>
  <si>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</si>
  <si>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</si>
  <si>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</si>
  <si>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</si>
  <si>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</si>
  <si>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</si>
  <si>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</si>
  <si>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</si>
  <si>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</si>
  <si>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</si>
  <si>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</si>
  <si>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</si>
  <si>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</si>
  <si>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</si>
  <si>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</si>
  <si>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</si>
  <si>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</si>
  <si>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</si>
  <si>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</si>
  <si>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</si>
  <si>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</si>
  <si>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</si>
  <si>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</si>
  <si>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</si>
  <si>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</si>
  <si>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</si>
  <si>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</si>
  <si>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</si>
  <si>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</si>
  <si>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</si>
  <si>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</si>
  <si>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</si>
  <si>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</si>
  <si>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</si>
  <si>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</si>
  <si>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</si>
  <si>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</si>
  <si>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</si>
  <si>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</si>
  <si>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</si>
  <si>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</si>
  <si>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</si>
  <si>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</si>
  <si>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</si>
  <si>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</si>
  <si>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</si>
  <si>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</si>
  <si>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</si>
  <si>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</si>
  <si>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</si>
  <si>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</si>
  <si>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</si>
  <si>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</si>
  <si>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</si>
  <si>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</si>
  <si>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</si>
  <si>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</si>
  <si>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</si>
  <si>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</si>
  <si>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</si>
  <si>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</si>
  <si>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</si>
  <si>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</si>
  <si>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</si>
  <si>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</si>
  <si>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</si>
  <si>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</si>
  <si>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</si>
  <si>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</si>
  <si>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</si>
  <si>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</si>
  <si>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</si>
  <si>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</si>
  <si>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</si>
  <si>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</si>
  <si>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</si>
  <si>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</si>
  <si>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</si>
  <si>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</si>
  <si>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</si>
  <si>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</si>
  <si>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</si>
  <si>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</si>
  <si>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</si>
  <si>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</si>
  <si>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</si>
  <si>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</si>
  <si>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</si>
  <si>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</si>
  <si>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</si>
  <si>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</si>
  <si>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</si>
  <si>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</si>
  <si>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</si>
  <si>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</si>
  <si>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</si>
  <si>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</si>
  <si>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</si>
  <si>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</si>
  <si>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</si>
  <si>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</si>
  <si>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</si>
  <si>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</si>
  <si>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</si>
  <si>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</si>
  <si>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</si>
  <si>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</si>
  <si>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</si>
  <si>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</si>
  <si>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</si>
  <si>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</si>
  <si>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</si>
  <si>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</si>
  <si>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</si>
  <si>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</si>
  <si>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</si>
  <si>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</si>
  <si>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</si>
  <si>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</si>
  <si>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</si>
  <si>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</si>
  <si>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</si>
  <si>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</si>
  <si>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</si>
  <si>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</si>
  <si>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</si>
  <si>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</si>
  <si>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</si>
  <si>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</si>
  <si>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</si>
  <si>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</si>
  <si>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</si>
  <si>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</si>
  <si>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</si>
  <si>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</si>
  <si>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</si>
  <si>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</si>
  <si>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</si>
  <si>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</si>
  <si>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</si>
  <si>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</si>
  <si>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</si>
  <si>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</si>
  <si>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</si>
  <si>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</si>
  <si>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</si>
  <si>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</si>
  <si>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</si>
  <si>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</si>
  <si>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</si>
  <si>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</si>
  <si>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</si>
  <si>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</si>
  <si>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</si>
  <si>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</si>
  <si>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</si>
  <si>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</si>
  <si>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</si>
  <si>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</si>
  <si>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</si>
  <si>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</si>
  <si>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</si>
  <si>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</si>
  <si>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</si>
  <si>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</si>
  <si>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</si>
  <si>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</si>
  <si>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</si>
  <si>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</si>
  <si>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</si>
  <si>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</si>
  <si>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</si>
  <si>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</si>
  <si>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</si>
  <si>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</si>
  <si>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</si>
  <si>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</si>
  <si>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</si>
  <si>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</si>
  <si>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</si>
  <si>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</si>
  <si>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</si>
  <si>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</si>
  <si>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</si>
  <si>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</si>
  <si>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</si>
  <si>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</si>
  <si>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</si>
  <si>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</si>
  <si>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</si>
  <si>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</si>
  <si>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</si>
  <si>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</si>
  <si>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</si>
  <si>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</si>
  <si>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</si>
  <si>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</si>
  <si>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</si>
  <si>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</si>
  <si>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</si>
  <si>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</si>
  <si>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</si>
  <si>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</si>
  <si>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</si>
  <si>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</si>
  <si>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</si>
  <si>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</si>
  <si>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</si>
  <si>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</si>
  <si>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</si>
  <si>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</si>
  <si>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</si>
  <si>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</si>
  <si>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</si>
  <si>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</si>
  <si>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</si>
  <si>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</si>
  <si>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</si>
  <si>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</si>
  <si>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</si>
  <si>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</si>
  <si>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</si>
  <si>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</si>
  <si>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</si>
  <si>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</si>
  <si>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</si>
  <si>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</si>
  <si>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</si>
  <si>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</si>
  <si>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</si>
  <si>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</si>
  <si>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</si>
  <si>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</si>
  <si>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</si>
  <si>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</si>
  <si>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</si>
  <si>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</si>
  <si>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</si>
  <si>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</si>
  <si>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</si>
  <si>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</si>
  <si>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</si>
  <si>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</si>
  <si>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</si>
  <si>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</si>
  <si>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</si>
  <si>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</si>
  <si>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</si>
  <si>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</si>
  <si>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</si>
  <si>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</si>
  <si>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</si>
  <si>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</si>
  <si>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</si>
  <si>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</si>
  <si>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</si>
  <si>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</si>
  <si>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</si>
  <si>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</si>
  <si>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</si>
  <si>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</si>
  <si>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</si>
  <si>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</si>
  <si>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</si>
  <si>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</si>
  <si>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</si>
  <si>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</si>
  <si>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</si>
  <si>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</si>
  <si>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</si>
  <si>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</si>
  <si>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</si>
  <si>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</si>
  <si>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</si>
  <si>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</si>
  <si>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</si>
  <si>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</si>
  <si>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</si>
  <si>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</si>
  <si>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</si>
  <si>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</si>
  <si>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</si>
  <si>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</si>
  <si>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</si>
  <si>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</si>
  <si>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</si>
  <si>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</si>
  <si>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</si>
  <si>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</si>
  <si>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</si>
  <si>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</si>
  <si>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</si>
  <si>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</si>
  <si>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</si>
  <si>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</si>
  <si>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</si>
  <si>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</si>
  <si>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</si>
  <si>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</si>
  <si>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</si>
  <si>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</si>
  <si>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</si>
  <si>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</si>
  <si>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</si>
  <si>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</si>
  <si>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</si>
  <si>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</si>
  <si>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</si>
  <si>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</si>
  <si>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</si>
  <si>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</si>
  <si>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</si>
  <si>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</si>
  <si>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</si>
  <si>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</si>
  <si>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</si>
  <si>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</si>
  <si>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</si>
  <si>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</si>
  <si>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</si>
  <si>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</si>
  <si>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</si>
  <si>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</si>
  <si>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</si>
  <si>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</si>
  <si>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</si>
  <si>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</si>
  <si>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</si>
  <si>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</si>
  <si>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</si>
  <si>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</si>
  <si>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</si>
  <si>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</si>
  <si>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</si>
  <si>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</si>
  <si>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</si>
  <si>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</si>
  <si>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</si>
  <si>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</si>
  <si>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</si>
  <si>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</si>
  <si>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</si>
  <si>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</si>
  <si>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</si>
  <si>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</si>
  <si>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</si>
  <si>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</si>
  <si>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</si>
  <si>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</si>
  <si>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</si>
  <si>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</si>
  <si>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</si>
  <si>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</si>
  <si>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</si>
  <si>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</si>
  <si>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</si>
  <si>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</si>
  <si>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</si>
  <si>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</si>
  <si>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</si>
  <si>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</si>
  <si>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</si>
  <si>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</si>
  <si>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</si>
  <si>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</si>
  <si>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</si>
  <si>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</si>
  <si>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</si>
  <si>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</si>
  <si>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</si>
  <si>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</si>
  <si>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</si>
  <si>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</si>
  <si>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</si>
  <si>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</si>
  <si>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</si>
  <si>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</si>
  <si>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</si>
  <si>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</si>
  <si>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</si>
  <si>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</si>
  <si>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</si>
  <si>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</si>
  <si>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</si>
  <si>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</si>
  <si>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</si>
  <si>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</si>
  <si>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</si>
  <si>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</si>
  <si>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</si>
  <si>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</si>
  <si>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</si>
  <si>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</si>
  <si>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</si>
  <si>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</si>
  <si>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</si>
  <si>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</si>
  <si>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</si>
  <si>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</si>
  <si>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</si>
  <si>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</si>
  <si>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</si>
  <si>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</si>
  <si>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</si>
  <si>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</si>
  <si>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</si>
  <si>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</si>
  <si>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</si>
  <si>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</si>
  <si>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</si>
  <si>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</si>
  <si>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</si>
  <si>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</si>
  <si>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</si>
  <si>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</si>
  <si>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</si>
  <si>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</si>
  <si>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</si>
  <si>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</si>
  <si>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</si>
  <si>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</si>
  <si>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</si>
  <si>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</si>
  <si>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</si>
  <si>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</si>
  <si>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</si>
  <si>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</si>
  <si>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</si>
  <si>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</si>
  <si>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</si>
  <si>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</si>
  <si>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</si>
  <si>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</si>
  <si>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</si>
  <si>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</si>
  <si>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</si>
  <si>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</si>
  <si>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</si>
  <si>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</si>
  <si>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</si>
  <si>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</si>
  <si>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</si>
  <si>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</si>
  <si>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</si>
  <si>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</si>
  <si>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</si>
  <si>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</si>
  <si>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</si>
  <si>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</si>
  <si>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</si>
  <si>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</si>
  <si>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</si>
  <si>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</si>
  <si>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</si>
  <si>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</si>
  <si>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</si>
  <si>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</si>
  <si>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</si>
  <si>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</si>
  <si>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</si>
  <si>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</si>
  <si>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</si>
  <si>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</si>
  <si>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</si>
  <si>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</si>
  <si>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</si>
  <si>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</si>
  <si>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</si>
  <si>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</si>
  <si>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</si>
  <si>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</si>
  <si>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</si>
  <si>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</si>
  <si>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</si>
  <si>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</si>
  <si>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</si>
  <si>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</si>
  <si>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</si>
  <si>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</si>
  <si>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</si>
  <si>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</si>
  <si>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</si>
  <si>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</si>
  <si>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</si>
  <si>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</si>
  <si>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</si>
  <si>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</si>
  <si>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</si>
  <si>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</si>
  <si>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</si>
  <si>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</si>
  <si>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</si>
  <si>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</si>
  <si>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</si>
  <si>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</si>
  <si>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</si>
  <si>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</si>
  <si>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</si>
  <si>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</si>
  <si>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</si>
  <si>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</si>
  <si>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</si>
  <si>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</si>
  <si>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</si>
  <si>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</si>
  <si>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</si>
  <si>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</si>
  <si>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</si>
  <si>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</si>
  <si>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</si>
  <si>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</si>
  <si>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</si>
  <si>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</si>
  <si>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</si>
  <si>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</si>
  <si>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</si>
  <si>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</si>
  <si>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</si>
  <si>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</si>
  <si>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</si>
  <si>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</si>
  <si>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</si>
  <si>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</si>
  <si>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</si>
  <si>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</si>
  <si>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</si>
  <si>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</si>
  <si>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</si>
  <si>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</si>
  <si>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</si>
  <si>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</si>
  <si>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</si>
  <si>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</si>
  <si>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</si>
  <si>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</si>
  <si>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</si>
  <si>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</si>
  <si>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</si>
  <si>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</si>
  <si>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</si>
  <si>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</si>
  <si>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</si>
  <si>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</si>
  <si>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</si>
  <si>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</si>
  <si>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</si>
  <si>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</si>
  <si>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</si>
  <si>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</si>
  <si>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</si>
  <si>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</si>
  <si>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</si>
  <si>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</si>
  <si>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</si>
  <si>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</si>
  <si>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</si>
  <si>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</si>
  <si>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</si>
  <si>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</si>
  <si>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</si>
  <si>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</si>
  <si>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</si>
  <si>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</si>
  <si>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</si>
  <si>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</si>
  <si>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</si>
  <si>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</si>
  <si>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</si>
  <si>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</si>
  <si>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</si>
  <si>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</si>
  <si>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</si>
  <si>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</si>
  <si>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</si>
  <si>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</si>
  <si>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</si>
  <si>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</si>
  <si>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</si>
  <si>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</si>
  <si>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</si>
  <si>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</si>
  <si>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</si>
  <si>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</si>
  <si>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</si>
  <si>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</si>
  <si>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</si>
  <si>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</si>
  <si>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</si>
  <si>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</si>
  <si>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</si>
  <si>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</si>
  <si>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</si>
  <si>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</si>
  <si>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</si>
  <si>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</si>
  <si>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</si>
  <si>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</si>
  <si>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</si>
  <si>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</si>
  <si>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</si>
  <si>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</si>
  <si>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</si>
  <si>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</si>
  <si>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</si>
  <si>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</si>
  <si>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</si>
  <si>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</si>
  <si>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</si>
  <si>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</si>
  <si>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</si>
  <si>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</si>
  <si>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</si>
  <si>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</si>
  <si>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</si>
  <si>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</si>
  <si>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</si>
  <si>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</si>
  <si>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</si>
  <si>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</si>
  <si>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</si>
  <si>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</si>
  <si>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</si>
  <si>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</si>
  <si>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</si>
  <si>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</si>
  <si>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</si>
  <si>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</si>
  <si>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</si>
  <si>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</si>
  <si>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</si>
  <si>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</si>
  <si>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</si>
  <si>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</si>
  <si>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</si>
  <si>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</si>
  <si>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</si>
  <si>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</si>
  <si>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</si>
  <si>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</si>
  <si>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</si>
  <si>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</si>
  <si>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</si>
  <si>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</si>
  <si>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</si>
  <si>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</si>
  <si>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</si>
  <si>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</si>
  <si>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</si>
  <si>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</si>
  <si>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</si>
  <si>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</si>
  <si>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</si>
  <si>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</si>
  <si>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</si>
  <si>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</si>
  <si>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</si>
  <si>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</si>
  <si>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</si>
  <si>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</si>
  <si>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</si>
  <si>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</si>
  <si>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</si>
  <si>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</si>
  <si>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</si>
  <si>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</si>
  <si>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</si>
  <si>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</si>
  <si>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</si>
  <si>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</si>
  <si>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</si>
  <si>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</si>
  <si>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</si>
  <si>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</si>
  <si>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</si>
  <si>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</si>
  <si>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</si>
  <si>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</si>
  <si>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</si>
  <si>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</si>
  <si>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</si>
  <si>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</si>
  <si>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</si>
  <si>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</si>
  <si>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</si>
  <si>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</si>
  <si>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</si>
  <si>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</si>
  <si>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</si>
  <si>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</si>
  <si>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</si>
  <si>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</si>
  <si>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</si>
  <si>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</si>
  <si>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</si>
  <si>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</si>
  <si>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</si>
  <si>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</si>
  <si>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</si>
  <si>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</si>
  <si>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</si>
  <si>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</si>
  <si>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</si>
  <si>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</si>
  <si>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</si>
  <si>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</si>
  <si>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</si>
  <si>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</si>
  <si>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</si>
  <si>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</si>
  <si>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</si>
  <si>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</si>
  <si>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</si>
  <si>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</si>
  <si>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</si>
  <si>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</si>
  <si>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</si>
  <si>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</si>
  <si>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</si>
  <si>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</si>
  <si>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</si>
  <si>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</si>
  <si>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</si>
  <si>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</si>
  <si>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</si>
  <si>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</si>
  <si>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</si>
  <si>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</si>
  <si>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</si>
  <si>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</si>
  <si>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</si>
  <si>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</si>
  <si>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</si>
  <si>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</si>
  <si>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</si>
  <si>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</si>
  <si>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</si>
  <si>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</si>
  <si>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</si>
  <si>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</si>
  <si>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</si>
  <si>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</si>
  <si>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</si>
  <si>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</si>
  <si>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</si>
  <si>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</si>
  <si>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</si>
  <si>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</si>
  <si>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</si>
  <si>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</si>
  <si>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</si>
  <si>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</si>
  <si>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</si>
  <si>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</si>
  <si>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</si>
  <si>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</si>
  <si>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</si>
  <si>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</si>
  <si>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</si>
  <si>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</si>
  <si>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</si>
  <si>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</si>
  <si>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</si>
  <si>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</si>
  <si>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</si>
  <si>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</si>
  <si>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</si>
  <si>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</si>
  <si>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</si>
  <si>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</si>
  <si>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</si>
  <si>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</si>
  <si>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</si>
  <si>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</si>
  <si>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</si>
  <si>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</si>
  <si>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</si>
  <si>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</si>
  <si>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</si>
  <si>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</si>
  <si>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</si>
  <si>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</si>
  <si>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</si>
  <si>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</si>
  <si>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</si>
  <si>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</si>
  <si>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</si>
  <si>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</si>
  <si>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</si>
  <si>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</si>
  <si>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</si>
  <si>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</si>
  <si>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</si>
  <si>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</si>
  <si>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</si>
  <si>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</si>
  <si>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</si>
  <si>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</si>
  <si>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</si>
  <si>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</si>
  <si>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</si>
  <si>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</si>
  <si>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</si>
  <si>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</si>
  <si>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</si>
  <si>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</si>
  <si>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</si>
  <si>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</si>
  <si>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</si>
  <si>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</si>
  <si>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</si>
  <si>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</si>
  <si>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</si>
  <si>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</si>
  <si>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</si>
  <si>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</si>
  <si>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</si>
  <si>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</si>
  <si>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</si>
  <si>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</si>
  <si>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</si>
  <si>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</si>
  <si>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</si>
  <si>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</si>
  <si>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</si>
  <si>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</si>
  <si>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</si>
  <si>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</si>
  <si>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</si>
  <si>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</si>
  <si>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</si>
  <si>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</si>
  <si>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</si>
  <si>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</si>
  <si>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</si>
  <si>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</si>
  <si>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</si>
  <si>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</si>
  <si>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</si>
  <si>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</si>
  <si>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</si>
  <si>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</si>
  <si>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</si>
  <si>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</si>
  <si>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</si>
  <si>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</si>
  <si>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</si>
  <si>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</si>
  <si>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</si>
  <si>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</si>
  <si>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</si>
  <si>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</si>
  <si>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</si>
  <si>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</si>
  <si>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</si>
  <si>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</si>
  <si>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</si>
  <si>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</si>
  <si>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</si>
  <si>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</si>
  <si>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</si>
  <si>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</si>
  <si>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</si>
  <si>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</si>
  <si>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</si>
  <si>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</si>
  <si>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</si>
  <si>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</si>
  <si>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</si>
  <si>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</si>
  <si>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</si>
  <si>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</si>
  <si>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</si>
  <si>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</si>
  <si>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</si>
  <si>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</si>
  <si>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</si>
  <si>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</si>
  <si>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</si>
  <si>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</si>
  <si>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</si>
  <si>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</si>
  <si>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</si>
  <si>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</si>
  <si>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</si>
  <si>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</si>
  <si>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</si>
  <si>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</si>
  <si>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</si>
  <si>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</si>
  <si>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</si>
  <si>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</si>
  <si>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</si>
  <si>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</si>
  <si>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</si>
  <si>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</si>
  <si>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</si>
  <si>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</si>
  <si>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</si>
  <si>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</si>
  <si>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</si>
  <si>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</si>
  <si>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</si>
  <si>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</si>
  <si>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</si>
  <si>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</si>
  <si>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</si>
  <si>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</si>
  <si>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</si>
  <si>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</si>
  <si>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</si>
  <si>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</si>
  <si>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</si>
  <si>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</si>
  <si>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</si>
  <si>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</si>
  <si>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</si>
  <si>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</si>
  <si>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</si>
  <si>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</si>
  <si>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</si>
  <si>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</si>
  <si>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</si>
  <si>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</si>
  <si>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</si>
  <si>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</si>
  <si>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</si>
  <si>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</si>
  <si>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</si>
  <si>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</si>
  <si>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</si>
  <si>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</si>
  <si>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</si>
  <si>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</si>
  <si>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</si>
  <si>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</si>
  <si>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</si>
  <si>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</si>
  <si>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</si>
  <si>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</si>
  <si>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</si>
  <si>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</si>
  <si>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</si>
  <si>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</si>
  <si>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</si>
  <si>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</si>
  <si>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</si>
  <si>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</si>
  <si>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</si>
  <si>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</si>
  <si>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</si>
  <si>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</si>
  <si>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</si>
  <si>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</si>
  <si>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</si>
  <si>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</si>
  <si>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</si>
  <si>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</si>
  <si>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</si>
  <si>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</si>
  <si>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</si>
  <si>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</si>
  <si>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</si>
  <si>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</si>
  <si>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</si>
  <si>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</si>
  <si>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</si>
  <si>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</si>
  <si>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</si>
  <si>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</si>
  <si>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</si>
  <si>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</si>
  <si>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</si>
  <si>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</si>
  <si>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</si>
  <si>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</si>
  <si>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</si>
  <si>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</si>
  <si>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</si>
  <si>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</si>
  <si>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</si>
  <si>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</si>
  <si>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</si>
  <si>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</si>
  <si>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</si>
  <si>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</si>
  <si>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</si>
  <si>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</si>
  <si>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</si>
  <si>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</si>
  <si>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</si>
  <si>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</si>
  <si>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</si>
  <si>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</si>
  <si>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</si>
  <si>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</si>
  <si>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</si>
  <si>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</si>
  <si>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</si>
  <si>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</si>
  <si>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</si>
  <si>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</si>
  <si>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</si>
  <si>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</si>
  <si>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</si>
  <si>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</si>
  <si>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</si>
  <si>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</si>
  <si>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</si>
  <si>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</si>
  <si>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</si>
  <si>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</si>
  <si>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</si>
  <si>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</si>
  <si>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</si>
  <si>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</si>
  <si>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</si>
  <si>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</si>
  <si>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</si>
  <si>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</si>
  <si>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</si>
  <si>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</si>
  <si>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</si>
  <si>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</si>
  <si>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</si>
  <si>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</si>
  <si>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</si>
  <si>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</si>
  <si>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</si>
  <si>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</si>
  <si>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</si>
  <si>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</si>
  <si>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</si>
  <si>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</si>
  <si>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</si>
  <si>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</si>
  <si>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</si>
  <si>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</si>
  <si>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</si>
  <si>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</si>
  <si>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</si>
  <si>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</si>
  <si>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</si>
  <si>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</si>
  <si>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</si>
  <si>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</si>
  <si>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</si>
  <si>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</si>
  <si>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</si>
  <si>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</si>
  <si>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</si>
  <si>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</si>
  <si>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</si>
  <si>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</si>
  <si>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</si>
  <si>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</si>
  <si>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</si>
  <si>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</si>
  <si>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</si>
  <si>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</si>
  <si>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</si>
  <si>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</si>
  <si>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</si>
  <si>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</si>
  <si>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</si>
  <si>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</si>
  <si>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</si>
  <si>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</si>
  <si>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</si>
  <si>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</si>
  <si>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</si>
  <si>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</si>
  <si>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</si>
  <si>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</si>
  <si>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</si>
  <si>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</si>
  <si>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</si>
  <si>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</si>
  <si>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</si>
  <si>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</si>
  <si>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</si>
  <si>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</si>
  <si>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</si>
  <si>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</si>
  <si>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</si>
  <si>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</si>
  <si>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</si>
  <si>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</si>
  <si>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</si>
  <si>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</si>
  <si>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</si>
  <si>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</si>
  <si>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</si>
  <si>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</si>
  <si>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</si>
  <si>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</si>
  <si>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</si>
  <si>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</si>
  <si>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</si>
  <si>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</si>
  <si>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</si>
  <si>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</si>
  <si>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</si>
  <si>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</si>
  <si>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</si>
  <si>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</si>
  <si>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</si>
  <si>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</si>
  <si>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</si>
  <si>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</si>
  <si>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</si>
  <si>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</si>
  <si>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</si>
  <si>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</si>
  <si>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</si>
  <si>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</si>
  <si>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</si>
  <si>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</si>
  <si>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</si>
  <si>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</si>
  <si>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</si>
  <si>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</si>
  <si>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</si>
  <si>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</si>
  <si>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</si>
  <si>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</si>
  <si>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</si>
  <si>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</si>
  <si>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</si>
  <si>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</si>
  <si>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</si>
  <si>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</si>
  <si>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</si>
  <si>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</si>
  <si>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</si>
  <si>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</si>
  <si>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</si>
  <si>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</si>
  <si>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</si>
  <si>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</si>
  <si>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</si>
  <si>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</si>
  <si>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</si>
  <si>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</si>
  <si>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</si>
  <si>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</si>
  <si>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</si>
  <si>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</si>
  <si>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</si>
  <si>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</si>
  <si>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</si>
  <si>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</si>
  <si>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</si>
  <si>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</si>
  <si>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</si>
  <si>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</si>
  <si>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</si>
  <si>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</si>
  <si>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</si>
  <si>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</si>
  <si>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</si>
  <si>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</si>
  <si>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</si>
  <si>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</si>
  <si>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</si>
  <si>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</si>
  <si>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</si>
  <si>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</si>
  <si>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</si>
  <si>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</si>
  <si>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</si>
  <si>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</si>
  <si>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</si>
  <si>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</si>
  <si>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</si>
  <si>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</si>
  <si>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</si>
  <si>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</si>
  <si>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</si>
  <si>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</si>
  <si>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</si>
  <si>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</si>
  <si>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</si>
  <si>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</si>
  <si>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</si>
  <si>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</si>
  <si>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</si>
  <si>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</si>
  <si>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</si>
  <si>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</si>
  <si>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</si>
  <si>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</si>
  <si>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</si>
  <si>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</si>
  <si>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</si>
  <si>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</si>
  <si>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</si>
  <si>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</si>
  <si>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</si>
  <si>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</si>
  <si>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</si>
  <si>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</si>
  <si>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</si>
  <si>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</si>
  <si>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</si>
  <si>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</si>
  <si>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</si>
  <si>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</si>
  <si>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</si>
  <si>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</si>
  <si>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</si>
  <si>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</si>
  <si>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</si>
  <si>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</si>
  <si>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</si>
  <si>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</si>
  <si>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</si>
  <si>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</si>
  <si>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</si>
  <si>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</si>
  <si>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</si>
  <si>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</si>
  <si>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</si>
  <si>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</si>
  <si>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</si>
  <si>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</si>
  <si>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</si>
  <si>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</si>
  <si>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</si>
  <si>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</si>
  <si>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</si>
  <si>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</si>
  <si>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</si>
  <si>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</si>
  <si>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</si>
  <si>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</si>
  <si>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</si>
  <si>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</si>
  <si>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</si>
  <si>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</si>
  <si>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</si>
  <si>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</si>
  <si>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</si>
  <si>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</si>
  <si>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</si>
  <si>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</si>
  <si>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</si>
  <si>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</si>
  <si>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</si>
  <si>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</si>
  <si>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</si>
  <si>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</si>
  <si>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</si>
  <si>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</si>
  <si>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</si>
  <si>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</si>
  <si>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</si>
  <si>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</si>
  <si>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</si>
  <si>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</si>
  <si>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</si>
  <si>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</si>
  <si>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</si>
  <si>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</si>
  <si>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</si>
  <si>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</si>
  <si>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</si>
  <si>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</si>
  <si>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</si>
  <si>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</si>
  <si>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</si>
  <si>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</si>
  <si>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</si>
  <si>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</si>
  <si>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</si>
  <si>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</si>
  <si>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</si>
  <si>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</si>
  <si>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</si>
  <si>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</si>
  <si>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</si>
  <si>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</si>
  <si>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</si>
  <si>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</si>
  <si>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</si>
  <si>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</si>
  <si>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</si>
  <si>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</si>
  <si>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</si>
  <si>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</si>
  <si>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</si>
  <si>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</si>
  <si>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</si>
  <si>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</si>
  <si>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</si>
  <si>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</si>
  <si>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</si>
  <si>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</si>
  <si>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</si>
  <si>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</si>
  <si>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</si>
  <si>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</si>
  <si>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</si>
  <si>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</si>
  <si>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</si>
  <si>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</si>
  <si>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</si>
  <si>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</si>
  <si>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</si>
  <si>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</si>
  <si>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</si>
  <si>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</si>
  <si>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</si>
  <si>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</si>
  <si>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</si>
  <si>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</si>
  <si>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</si>
  <si>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</si>
  <si>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</si>
  <si>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</si>
  <si>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</si>
  <si>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</si>
  <si>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</si>
  <si>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</si>
  <si>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</si>
  <si>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</si>
  <si>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</si>
  <si>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</si>
  <si>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</si>
  <si>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</si>
  <si>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</si>
  <si>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</si>
  <si>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</si>
  <si>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</si>
  <si>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</si>
  <si>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</si>
  <si>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</si>
  <si>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</si>
  <si>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</si>
  <si>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</si>
  <si>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</si>
  <si>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</si>
  <si>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</si>
  <si>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</si>
  <si>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</si>
  <si>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</si>
  <si>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</si>
  <si>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</si>
  <si>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</si>
  <si>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</si>
  <si>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</si>
  <si>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</si>
  <si>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</si>
  <si>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</si>
  <si>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</si>
  <si>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</si>
  <si>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</si>
  <si>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</si>
  <si>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</si>
  <si>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</si>
  <si>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</si>
  <si>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</si>
  <si>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</si>
  <si>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</si>
  <si>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</si>
  <si>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</si>
  <si>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</si>
  <si>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</si>
  <si>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</si>
  <si>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</si>
  <si>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</si>
  <si>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</si>
  <si>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</si>
  <si>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</si>
  <si>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</si>
  <si>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</si>
  <si>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</si>
  <si>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</si>
  <si>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</si>
  <si>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</si>
  <si>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</si>
  <si>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</si>
  <si>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</si>
  <si>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</si>
  <si>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</si>
  <si>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</si>
  <si>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</si>
  <si>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</si>
  <si>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</si>
  <si>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</si>
  <si>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</si>
  <si>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</si>
  <si>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</si>
  <si>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</si>
  <si>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</si>
  <si>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</si>
  <si>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</si>
  <si>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</si>
  <si>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</si>
  <si>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</si>
  <si>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</si>
  <si>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</si>
  <si>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</si>
  <si>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</si>
  <si>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</si>
  <si>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</si>
  <si>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</si>
  <si>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</si>
  <si>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</si>
  <si>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</si>
  <si>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</si>
  <si>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</si>
  <si>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</si>
  <si>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</si>
  <si>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</si>
  <si>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</si>
  <si>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</si>
  <si>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</si>
  <si>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</si>
  <si>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</si>
  <si>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</si>
  <si>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</si>
  <si>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</si>
  <si>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</si>
  <si>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</si>
  <si>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</si>
  <si>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</si>
  <si>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</si>
  <si>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</si>
  <si>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</si>
  <si>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</si>
  <si>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</si>
  <si>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</si>
  <si>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</si>
  <si>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</si>
  <si>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</si>
  <si>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</si>
  <si>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</si>
  <si>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</si>
  <si>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</si>
  <si>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</si>
  <si>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</si>
  <si>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</si>
  <si>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</si>
  <si>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</si>
  <si>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</si>
  <si>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</si>
  <si>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</si>
  <si>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</si>
  <si>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</si>
  <si>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</si>
  <si>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</si>
  <si>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</si>
  <si>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</si>
  <si>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</si>
  <si>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</si>
  <si>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</si>
  <si>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</si>
  <si>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</si>
  <si>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</si>
  <si>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</si>
  <si>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</si>
  <si>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</si>
  <si>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</si>
  <si>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</si>
  <si>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</si>
  <si>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</si>
  <si>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</si>
  <si>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</si>
  <si>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</si>
  <si>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</si>
  <si>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</si>
  <si>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</si>
  <si>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</si>
  <si>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</si>
  <si>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</si>
  <si>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</si>
  <si>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</si>
  <si>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</si>
  <si>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</si>
  <si>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</si>
  <si>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</si>
  <si>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</si>
  <si>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</si>
  <si>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</si>
  <si>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</si>
  <si>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</si>
  <si>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</si>
  <si>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</si>
  <si>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</si>
  <si>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</si>
  <si>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</si>
  <si>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</si>
  <si>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</si>
  <si>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</si>
  <si>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</si>
  <si>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</si>
  <si>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</si>
  <si>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</si>
  <si>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</si>
  <si>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</si>
  <si>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</si>
  <si>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</si>
  <si>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</si>
  <si>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</si>
  <si>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</si>
  <si>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</si>
  <si>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</si>
  <si>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</si>
  <si>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</si>
  <si>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</si>
  <si>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</si>
  <si>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</si>
  <si>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</si>
  <si>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</si>
  <si>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</si>
  <si>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</si>
  <si>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</si>
  <si>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</si>
  <si>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</si>
  <si>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</si>
  <si>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</si>
  <si>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</si>
  <si>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</si>
  <si>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</si>
  <si>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</si>
  <si>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</si>
  <si>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</si>
  <si>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</si>
  <si>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</si>
  <si>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</si>
  <si>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</si>
  <si>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</si>
  <si>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</si>
  <si>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</si>
  <si>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</si>
  <si>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</si>
  <si>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</si>
  <si>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</si>
  <si>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</si>
  <si>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</si>
  <si>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</si>
  <si>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</si>
  <si>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</si>
  <si>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</si>
  <si>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</si>
  <si>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</si>
  <si>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</si>
  <si>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</si>
  <si>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</si>
  <si>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</si>
  <si>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</si>
  <si>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</si>
  <si>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</si>
  <si>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</si>
  <si>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</si>
  <si>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</si>
  <si>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</si>
  <si>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</si>
  <si>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</si>
  <si>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</si>
  <si>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</si>
  <si>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</si>
  <si>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</si>
  <si>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</si>
  <si>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</si>
  <si>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</si>
  <si>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</si>
  <si>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</si>
  <si>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</si>
  <si>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</si>
  <si>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</si>
  <si>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</si>
  <si>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</si>
  <si>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</si>
  <si>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</si>
  <si>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</si>
  <si>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</si>
  <si>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</si>
  <si>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</si>
  <si>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</si>
  <si>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</si>
  <si>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</si>
  <si>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</si>
  <si>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</si>
  <si>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</si>
  <si>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</si>
  <si>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</si>
  <si>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</si>
  <si>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</si>
  <si>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</si>
  <si>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</si>
  <si>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</si>
  <si>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</si>
  <si>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</si>
  <si>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</si>
  <si>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</si>
  <si>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</si>
  <si>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</si>
  <si>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</si>
  <si>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</si>
  <si>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</si>
  <si>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</si>
  <si>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</si>
  <si>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</si>
  <si>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</si>
  <si>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</si>
  <si>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</si>
  <si>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</si>
  <si>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</si>
  <si>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</si>
  <si>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</si>
  <si>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</si>
  <si>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</si>
  <si>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</si>
  <si>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</si>
  <si>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</si>
  <si>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</si>
  <si>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</si>
  <si>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</si>
  <si>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</si>
  <si>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</si>
  <si>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</si>
  <si>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</si>
  <si>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</si>
  <si>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</si>
  <si>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</si>
  <si>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</si>
  <si>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</si>
  <si>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</si>
  <si>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</si>
  <si>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</si>
  <si>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</si>
  <si>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</si>
  <si>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</si>
  <si>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</si>
  <si>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</si>
  <si>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</si>
  <si>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</si>
  <si>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</si>
  <si>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</si>
  <si>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</si>
  <si>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</si>
  <si>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</si>
  <si>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</si>
  <si>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</si>
  <si>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</si>
  <si>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</si>
  <si>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</si>
  <si>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</si>
  <si>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</si>
  <si>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</si>
  <si>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</si>
  <si>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</si>
  <si>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</si>
  <si>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</si>
  <si>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</si>
  <si>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</si>
  <si>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</si>
  <si>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</si>
  <si>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</si>
  <si>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</si>
  <si>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</si>
  <si>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</si>
  <si>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</si>
  <si>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</si>
  <si>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</si>
  <si>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</si>
  <si>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</si>
  <si>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</si>
  <si>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</si>
  <si>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</si>
  <si>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</si>
  <si>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</si>
  <si>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</si>
  <si>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</si>
  <si>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</si>
  <si>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</si>
  <si>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</si>
  <si>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</si>
  <si>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</si>
  <si>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</si>
  <si>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</si>
  <si>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</si>
  <si>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</si>
  <si>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</si>
  <si>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</si>
  <si>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</si>
  <si>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</si>
  <si>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</si>
  <si>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</si>
  <si>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</si>
  <si>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</si>
  <si>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</si>
  <si>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</si>
  <si>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</si>
  <si>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</si>
  <si>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</si>
  <si>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</si>
  <si>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</si>
  <si>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</si>
  <si>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</si>
  <si>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</si>
  <si>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</si>
  <si>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</si>
  <si>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</si>
  <si>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</si>
  <si>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</si>
  <si>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</si>
  <si>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</si>
  <si>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</si>
  <si>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</si>
  <si>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</si>
  <si>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</si>
  <si>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</si>
  <si>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</si>
  <si>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</si>
  <si>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</si>
  <si>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</si>
  <si>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</si>
  <si>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</si>
  <si>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</si>
  <si>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</si>
  <si>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</si>
  <si>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</si>
  <si>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</si>
  <si>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</si>
  <si>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</si>
  <si>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</si>
  <si>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</si>
  <si>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</si>
  <si>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</si>
  <si>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</si>
  <si>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</si>
  <si>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</si>
  <si>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</si>
  <si>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</si>
  <si>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</si>
  <si>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</si>
  <si>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</si>
  <si>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</si>
  <si>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</si>
  <si>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</si>
  <si>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</si>
  <si>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</si>
  <si>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</si>
  <si>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</si>
  <si>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</si>
  <si>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</si>
  <si>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</si>
  <si>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</si>
  <si>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</si>
  <si>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</si>
  <si>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</si>
  <si>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</si>
  <si>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</si>
  <si>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</si>
  <si>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</si>
  <si>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</si>
  <si>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</si>
  <si>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</si>
  <si>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</si>
  <si>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</si>
  <si>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</si>
  <si>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</si>
  <si>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</si>
  <si>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</si>
  <si>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</si>
  <si>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</si>
  <si>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</si>
  <si>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</si>
  <si>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</si>
  <si>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</si>
  <si>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</si>
  <si>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</si>
  <si>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</si>
  <si>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</si>
  <si>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</si>
  <si>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</si>
  <si>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</si>
  <si>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</si>
  <si>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</si>
  <si>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</si>
  <si>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</si>
  <si>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</si>
  <si>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</si>
  <si>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</si>
  <si>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</si>
  <si>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</si>
  <si>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</si>
  <si>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</si>
  <si>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</si>
  <si>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</si>
  <si>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</si>
  <si>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</si>
  <si>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</si>
  <si>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</si>
  <si>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</si>
  <si>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</si>
  <si>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</si>
  <si>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</si>
  <si>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</si>
  <si>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</si>
  <si>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</si>
  <si>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</si>
  <si>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</si>
  <si>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</si>
  <si>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</si>
  <si>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</si>
  <si>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</si>
  <si>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</si>
  <si>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</si>
  <si>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</si>
  <si>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</si>
  <si>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</si>
  <si>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</si>
  <si>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</si>
  <si>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</si>
  <si>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</si>
  <si>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</si>
  <si>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</si>
  <si>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</si>
  <si>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</si>
  <si>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</si>
  <si>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</si>
  <si>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</si>
  <si>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</si>
  <si>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</si>
  <si>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</si>
  <si>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</si>
  <si>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</si>
  <si>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</si>
  <si>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</si>
  <si>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</si>
  <si>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</si>
  <si>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</si>
  <si>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</si>
  <si>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</si>
  <si>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</si>
  <si>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</si>
  <si>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</si>
  <si>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</si>
  <si>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</si>
  <si>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</si>
  <si>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</si>
  <si>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</si>
  <si>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</si>
  <si>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</si>
  <si>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</si>
  <si>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</si>
  <si>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</si>
  <si>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</si>
  <si>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</si>
  <si>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</si>
  <si>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</si>
  <si>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</si>
  <si>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</si>
  <si>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</si>
  <si>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</si>
  <si>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</si>
  <si>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</si>
  <si>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</si>
  <si>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</si>
  <si>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</si>
  <si>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</si>
  <si>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</si>
  <si>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</si>
  <si>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</si>
  <si>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</si>
  <si>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</si>
  <si>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</si>
  <si>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</si>
  <si>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</si>
  <si>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</si>
  <si>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</si>
  <si>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</si>
  <si>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</si>
  <si>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</si>
  <si>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</si>
  <si>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</si>
  <si>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</si>
  <si>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</si>
  <si>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</si>
  <si>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</si>
  <si>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</si>
  <si>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</si>
  <si>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</si>
  <si>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</si>
  <si>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</si>
  <si>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</si>
  <si>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</si>
  <si>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</si>
  <si>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</si>
  <si>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</si>
  <si>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</si>
  <si>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</si>
  <si>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</si>
  <si>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</si>
  <si>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</si>
  <si>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</si>
  <si>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</si>
  <si>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</si>
  <si>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</si>
  <si>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</si>
  <si>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</si>
  <si>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</si>
  <si>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</si>
  <si>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</si>
  <si>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</si>
  <si>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</si>
  <si>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</si>
  <si>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</si>
  <si>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</si>
  <si>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</si>
  <si>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</si>
  <si>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</si>
  <si>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</si>
  <si>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</si>
  <si>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</si>
  <si>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</si>
  <si>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</si>
  <si>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</si>
  <si>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</si>
  <si>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</si>
  <si>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</si>
  <si>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</si>
  <si>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</si>
  <si>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</si>
  <si>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</si>
  <si>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</si>
  <si>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</si>
  <si>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</si>
  <si>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</si>
  <si>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</si>
  <si>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</si>
  <si>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</si>
  <si>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</si>
  <si>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</si>
  <si>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</si>
  <si>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</si>
  <si>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</si>
  <si>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</si>
  <si>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</si>
  <si>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</si>
  <si>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</si>
  <si>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</si>
  <si>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</si>
  <si>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</si>
  <si>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</si>
  <si>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</si>
  <si>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</si>
  <si>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</si>
  <si>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</si>
  <si>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</si>
  <si>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</si>
  <si>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</si>
  <si>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</si>
  <si>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</si>
  <si>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</si>
  <si>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</si>
  <si>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</si>
  <si>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</si>
  <si>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</si>
  <si>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</si>
  <si>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</si>
  <si>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</si>
  <si>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</si>
  <si>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</si>
  <si>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</si>
  <si>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</si>
  <si>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</si>
  <si>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</si>
  <si>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</si>
  <si>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</si>
  <si>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</si>
  <si>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</si>
  <si>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</si>
  <si>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</si>
  <si>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</si>
  <si>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</si>
  <si>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</si>
  <si>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</si>
  <si>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</si>
  <si>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</si>
  <si>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</si>
  <si>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</si>
  <si>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</si>
  <si>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</si>
  <si>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</si>
  <si>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</si>
  <si>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</si>
  <si>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</si>
  <si>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</si>
  <si>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</si>
  <si>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</si>
  <si>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</si>
  <si>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</si>
  <si>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</si>
  <si>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</si>
  <si>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</si>
  <si>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</si>
  <si>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</si>
  <si>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</si>
  <si>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</si>
  <si>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</si>
  <si>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</si>
  <si>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</si>
  <si>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</si>
  <si>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</si>
  <si>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</si>
  <si>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</si>
  <si>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</si>
  <si>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</si>
  <si>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</si>
  <si>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</si>
  <si>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</si>
  <si>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</si>
  <si>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</si>
  <si>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</si>
  <si>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</si>
  <si>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</si>
  <si>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</si>
  <si>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</si>
  <si>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</si>
  <si>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</si>
  <si>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</si>
  <si>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</si>
  <si>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</si>
  <si>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</si>
  <si>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</si>
  <si>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</si>
  <si>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</si>
  <si>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</si>
  <si>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</si>
  <si>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</si>
  <si>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</si>
  <si>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</si>
  <si>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</si>
  <si>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</si>
  <si>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</si>
  <si>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</si>
  <si>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</si>
  <si>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</si>
  <si>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</si>
  <si>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</si>
  <si>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</si>
  <si>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</si>
  <si>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</si>
  <si>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</si>
  <si>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</si>
  <si>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</si>
  <si>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</si>
  <si>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</si>
  <si>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</si>
  <si>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</si>
  <si>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</si>
  <si>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</si>
  <si>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</si>
  <si>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</si>
  <si>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</si>
  <si>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</si>
  <si>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</si>
  <si>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</si>
  <si>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</si>
  <si>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</si>
  <si>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</si>
  <si>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</si>
  <si>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</si>
  <si>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</si>
  <si>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</si>
  <si>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</si>
  <si>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</si>
  <si>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</si>
  <si>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</si>
  <si>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</si>
  <si>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</si>
  <si>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</si>
  <si>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</si>
  <si>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</si>
  <si>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</si>
  <si>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</si>
  <si>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</si>
  <si>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</si>
  <si>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</si>
  <si>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</si>
  <si>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</si>
  <si>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</si>
  <si>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</si>
  <si>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</si>
  <si>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</si>
  <si>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</si>
  <si>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</si>
  <si>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</si>
  <si>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</si>
  <si>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</si>
  <si>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</si>
  <si>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</si>
  <si>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</si>
  <si>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</si>
  <si>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</si>
  <si>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</si>
  <si>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</si>
  <si>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</si>
  <si>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</si>
  <si>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</si>
  <si>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</si>
  <si>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</si>
  <si>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</si>
  <si>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</si>
  <si>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</si>
  <si>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</si>
  <si>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</si>
  <si>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</si>
  <si>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</si>
  <si>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</si>
  <si>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</si>
  <si>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</si>
  <si>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</si>
  <si>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</si>
  <si>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</si>
  <si>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</si>
  <si>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</si>
  <si>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</si>
  <si>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</si>
  <si>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</si>
  <si>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</si>
  <si>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</si>
  <si>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</si>
  <si>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</si>
  <si>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</si>
  <si>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</si>
  <si>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</si>
  <si>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</si>
  <si>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</si>
  <si>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</si>
  <si>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</si>
  <si>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</si>
  <si>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</si>
  <si>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</si>
  <si>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</si>
  <si>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</si>
  <si>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</si>
  <si>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</si>
  <si>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</si>
  <si>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</si>
  <si>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</si>
  <si>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</si>
  <si>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</si>
  <si>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</si>
  <si>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</si>
  <si>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</si>
  <si>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</si>
  <si>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</si>
  <si>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</si>
  <si>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</si>
  <si>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</si>
  <si>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</si>
  <si>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</si>
  <si>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</si>
  <si>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</si>
  <si>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</si>
  <si>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</si>
  <si>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</si>
  <si>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</si>
  <si>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</si>
  <si>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</si>
  <si>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</si>
  <si>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</si>
  <si>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</si>
  <si>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</si>
  <si>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</si>
  <si>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</si>
  <si>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</si>
  <si>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</si>
  <si>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</si>
  <si>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</si>
  <si>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</si>
  <si>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</si>
  <si>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</si>
  <si>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</si>
  <si>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</si>
  <si>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</si>
  <si>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</si>
  <si>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</si>
  <si>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</si>
  <si>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</si>
  <si>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</si>
  <si>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</si>
  <si>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</si>
  <si>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</si>
  <si>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</si>
  <si>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</si>
  <si>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</si>
  <si>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</si>
  <si>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</si>
  <si>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</si>
  <si>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</si>
  <si>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</si>
  <si>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</si>
  <si>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</si>
  <si>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</si>
  <si>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</si>
  <si>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</si>
  <si>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</si>
  <si>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</si>
  <si>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</si>
  <si>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</si>
  <si>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</si>
  <si>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</si>
  <si>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</si>
  <si>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</si>
  <si>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</si>
  <si>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</si>
  <si>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</si>
  <si>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</si>
  <si>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</si>
  <si>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</si>
  <si>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</si>
  <si>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</si>
  <si>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</si>
  <si>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</si>
  <si>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</si>
  <si>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</si>
  <si>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</si>
  <si>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</si>
  <si>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</si>
  <si>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</si>
  <si>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</si>
  <si>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</si>
  <si>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</si>
  <si>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</si>
  <si>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</si>
  <si>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</si>
  <si>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</si>
  <si>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</si>
  <si>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</si>
  <si>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</si>
  <si>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</si>
  <si>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</si>
  <si>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</si>
  <si>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</si>
  <si>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</si>
  <si>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</si>
  <si>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</si>
  <si>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</si>
  <si>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</si>
  <si>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</si>
  <si>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</si>
  <si>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</si>
  <si>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</si>
  <si>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</si>
  <si>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</si>
  <si>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</si>
  <si>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</si>
  <si>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</si>
  <si>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</si>
  <si>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</si>
  <si>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</si>
  <si>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</si>
  <si>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</si>
  <si>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</si>
  <si>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</si>
  <si>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</si>
  <si>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</si>
  <si>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</si>
  <si>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</si>
  <si>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</si>
  <si>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</si>
  <si>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</si>
  <si>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</si>
  <si>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</si>
  <si>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</si>
  <si>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</si>
  <si>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</si>
  <si>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</si>
  <si>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</si>
  <si>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</si>
  <si>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</si>
  <si>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</si>
  <si>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</si>
  <si>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</si>
  <si>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</si>
  <si>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</si>
  <si>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</si>
  <si>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</si>
  <si>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</si>
  <si>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</si>
  <si>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</si>
  <si>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</si>
  <si>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</si>
  <si>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</si>
  <si>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</si>
  <si>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</si>
  <si>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</si>
  <si>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</si>
  <si>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</si>
  <si>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</si>
  <si>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</si>
  <si>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</si>
  <si>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</si>
  <si>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</si>
  <si>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</si>
  <si>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</si>
  <si>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</si>
  <si>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</si>
  <si>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</si>
  <si>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</si>
  <si>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</si>
  <si>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</si>
  <si>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</si>
  <si>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</si>
  <si>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</si>
  <si>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</si>
  <si>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</si>
  <si>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</si>
  <si>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</si>
  <si>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</si>
  <si>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</si>
  <si>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</si>
  <si>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</si>
  <si>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</si>
  <si>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</si>
  <si>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</si>
  <si>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</si>
  <si>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</si>
  <si>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</si>
  <si>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</si>
  <si>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</si>
  <si>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</si>
  <si>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</si>
  <si>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</si>
  <si>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</si>
  <si>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</si>
  <si>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</si>
  <si>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</si>
  <si>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</si>
  <si>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</si>
  <si>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</si>
  <si>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</si>
  <si>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</si>
  <si>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</si>
  <si>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</si>
  <si>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</si>
  <si>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</si>
  <si>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</si>
  <si>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</si>
  <si>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</si>
  <si>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</si>
  <si>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</si>
  <si>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</si>
  <si>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</si>
  <si>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</si>
  <si>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</si>
  <si>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</si>
  <si>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</si>
  <si>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</si>
  <si>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</si>
  <si>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</si>
  <si>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</si>
  <si>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</si>
  <si>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</si>
  <si>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</si>
  <si>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</si>
  <si>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</si>
  <si>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</si>
  <si>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</si>
  <si>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</si>
  <si>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</si>
  <si>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</si>
  <si>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</si>
  <si>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</si>
  <si>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</si>
  <si>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</si>
  <si>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</si>
  <si>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</si>
  <si>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</si>
  <si>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</si>
  <si>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</si>
  <si>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</si>
  <si>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</si>
  <si>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</si>
  <si>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</si>
  <si>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</si>
  <si>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</si>
  <si>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</si>
  <si>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</si>
  <si>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</si>
  <si>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</si>
  <si>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</si>
  <si>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</si>
  <si>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</si>
  <si>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</si>
  <si>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</si>
  <si>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</si>
  <si>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</si>
  <si>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</si>
  <si>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</si>
  <si>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</si>
  <si>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</si>
  <si>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</si>
  <si>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</si>
  <si>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</si>
  <si>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</si>
  <si>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</si>
  <si>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</si>
  <si>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</si>
  <si>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</si>
  <si>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</si>
  <si>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</si>
  <si>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</si>
  <si>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</si>
  <si>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</si>
  <si>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</si>
  <si>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</si>
  <si>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</si>
  <si>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</si>
  <si>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</si>
  <si>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</si>
  <si>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</si>
  <si>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</si>
  <si>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</si>
  <si>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</si>
  <si>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</si>
  <si>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</si>
  <si>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</si>
  <si>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</si>
  <si>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</si>
  <si>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</si>
  <si>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</si>
  <si>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</si>
  <si>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</si>
  <si>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</si>
  <si>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</si>
  <si>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</si>
  <si>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</si>
  <si>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</si>
  <si>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</si>
  <si>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</si>
  <si>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</si>
  <si>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</si>
  <si>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</si>
  <si>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</si>
  <si>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</si>
  <si>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</si>
  <si>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</si>
  <si>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</si>
  <si>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</si>
  <si>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</si>
  <si>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</si>
  <si>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</si>
  <si>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</si>
  <si>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</si>
  <si>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</si>
  <si>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</si>
  <si>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</si>
  <si>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</si>
  <si>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</si>
  <si>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</si>
  <si>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</si>
  <si>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</si>
  <si>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</si>
  <si>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</si>
  <si>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</si>
  <si>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</si>
  <si>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</si>
  <si>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</si>
  <si>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</si>
  <si>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</si>
  <si>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</si>
  <si>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</si>
  <si>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</si>
  <si>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</si>
  <si>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</si>
  <si>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</si>
  <si>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</si>
  <si>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</si>
  <si>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</si>
  <si>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</si>
  <si>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</si>
  <si>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</si>
  <si>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</si>
  <si>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</si>
  <si>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</si>
  <si>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</si>
  <si>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</si>
  <si>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</si>
  <si>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</si>
  <si>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</si>
  <si>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</si>
  <si>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</si>
  <si>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</si>
  <si>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</si>
  <si>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</si>
  <si>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</si>
  <si>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</si>
  <si>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</si>
  <si>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</si>
  <si>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</si>
  <si>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</si>
  <si>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</si>
  <si>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</si>
  <si>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</si>
  <si>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</si>
  <si>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</si>
  <si>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</si>
  <si>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</si>
  <si>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</si>
  <si>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</si>
  <si>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</si>
  <si>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</si>
  <si>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</si>
  <si>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</si>
  <si>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</si>
  <si>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</si>
  <si>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</si>
  <si>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</si>
  <si>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</si>
  <si>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</si>
  <si>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</si>
  <si>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</si>
  <si>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</si>
  <si>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</si>
  <si>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</si>
  <si>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</si>
  <si>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</si>
  <si>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</si>
  <si>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</si>
  <si>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</si>
  <si>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</si>
  <si>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</si>
  <si>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</si>
  <si>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</si>
  <si>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</si>
  <si>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</si>
  <si>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</si>
  <si>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</si>
  <si>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</si>
  <si>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</si>
  <si>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</si>
  <si>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</si>
  <si>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</si>
  <si>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</si>
  <si>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</si>
  <si>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</si>
  <si>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</si>
  <si>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</si>
  <si>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</si>
  <si>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</si>
  <si>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</si>
  <si>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</si>
  <si>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</si>
  <si>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</si>
  <si>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</si>
  <si>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</si>
  <si>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</si>
  <si>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</si>
  <si>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</si>
  <si>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</si>
  <si>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</si>
  <si>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</si>
  <si>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</si>
  <si>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</si>
  <si>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</si>
  <si>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</si>
  <si>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</si>
  <si>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</si>
  <si>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</si>
  <si>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</si>
  <si>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</si>
  <si>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</si>
  <si>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</si>
  <si>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</si>
  <si>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</si>
  <si>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</si>
  <si>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</si>
  <si>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</si>
  <si>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</si>
  <si>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</si>
  <si>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</si>
  <si>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</si>
  <si>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</si>
  <si>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</si>
  <si>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</si>
  <si>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</si>
  <si>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</si>
  <si>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</si>
  <si>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</si>
  <si>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</si>
  <si>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</si>
  <si>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</si>
  <si>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</si>
  <si>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</si>
  <si>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</si>
  <si>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</si>
  <si>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</si>
  <si>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</si>
  <si>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</si>
  <si>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</si>
  <si>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</si>
  <si>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</si>
  <si>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</si>
  <si>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</si>
  <si>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</si>
  <si>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</si>
  <si>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</si>
  <si>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</si>
  <si>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</si>
  <si>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</si>
  <si>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</si>
  <si>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</si>
  <si>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</si>
  <si>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</si>
  <si>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</si>
  <si>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</si>
  <si>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</si>
  <si>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</si>
  <si>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</si>
  <si>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</si>
  <si>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</si>
  <si>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</si>
  <si>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</si>
  <si>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</si>
  <si>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</si>
  <si>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</si>
  <si>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</si>
  <si>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</si>
  <si>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</si>
  <si>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</si>
  <si>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</si>
  <si>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</si>
  <si>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</si>
  <si>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</si>
  <si>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</si>
  <si>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</si>
  <si>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</si>
  <si>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</si>
  <si>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</si>
  <si>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</si>
  <si>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</si>
  <si>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</si>
  <si>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</si>
  <si>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</si>
  <si>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</si>
  <si>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</si>
  <si>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</si>
  <si>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</si>
  <si>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</si>
  <si>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</si>
  <si>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</si>
  <si>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</si>
  <si>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</si>
  <si>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</si>
  <si>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</si>
  <si>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</si>
  <si>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</si>
  <si>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</si>
  <si>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</si>
  <si>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</si>
  <si>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</si>
  <si>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</si>
  <si>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</si>
  <si>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</si>
  <si>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</si>
  <si>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</si>
  <si>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</si>
  <si>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</si>
  <si>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</si>
  <si>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</si>
  <si>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</si>
  <si>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</si>
  <si>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</si>
  <si>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</si>
  <si>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</si>
  <si>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</si>
  <si>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</si>
  <si>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</si>
  <si>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</si>
  <si>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</si>
  <si>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</si>
  <si>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</si>
  <si>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</si>
  <si>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</si>
  <si>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</si>
  <si>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</si>
  <si>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</si>
  <si>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</si>
  <si>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</si>
  <si>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</si>
  <si>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</si>
  <si>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</si>
  <si>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</si>
  <si>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</si>
  <si>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</si>
  <si>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</si>
  <si>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</si>
  <si>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</si>
  <si>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</si>
  <si>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</si>
  <si>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</si>
  <si>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</si>
  <si>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</si>
  <si>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</si>
  <si>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</si>
  <si>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</si>
  <si>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</si>
  <si>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</si>
  <si>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</si>
  <si>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</si>
  <si>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</si>
  <si>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</si>
  <si>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</si>
  <si>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</si>
  <si>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</si>
  <si>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</si>
  <si>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</si>
  <si>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</si>
  <si>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</si>
  <si>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</si>
  <si>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</si>
  <si>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</si>
  <si>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</si>
  <si>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</si>
  <si>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</si>
  <si>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</si>
  <si>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</si>
  <si>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</si>
  <si>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</si>
  <si>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</si>
  <si>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</si>
  <si>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</si>
  <si>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</si>
  <si>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</si>
  <si>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</si>
  <si>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</si>
  <si>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</si>
  <si>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</si>
  <si>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</si>
  <si>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</si>
  <si>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</si>
  <si>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</si>
  <si>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</si>
  <si>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</si>
  <si>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</si>
  <si>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</si>
  <si>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</si>
  <si>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</si>
  <si>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</si>
  <si>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</si>
  <si>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</si>
  <si>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</si>
  <si>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</si>
  <si>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</si>
  <si>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</si>
  <si>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</si>
  <si>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</si>
  <si>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</si>
  <si>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</si>
  <si>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</si>
  <si>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</si>
  <si>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</si>
  <si>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</si>
  <si>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</si>
  <si>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</si>
  <si>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</si>
  <si>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</si>
  <si>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</si>
  <si>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</si>
  <si>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</si>
  <si>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</si>
  <si>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</si>
  <si>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</si>
  <si>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</si>
  <si>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</si>
  <si>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</si>
  <si>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</si>
  <si>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</si>
  <si>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</si>
  <si>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</si>
  <si>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</si>
  <si>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</si>
  <si>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</si>
  <si>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</si>
  <si>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</si>
  <si>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</si>
  <si>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</si>
  <si>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</si>
  <si>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</si>
  <si>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</si>
  <si>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</si>
  <si>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</si>
  <si>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</si>
  <si>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</si>
  <si>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</si>
  <si>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</si>
  <si>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</si>
  <si>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</si>
  <si>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</si>
  <si>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</si>
  <si>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</si>
  <si>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</si>
  <si>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</si>
  <si>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</si>
  <si>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</si>
  <si>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</si>
  <si>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</si>
  <si>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</si>
  <si>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</si>
  <si>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</si>
  <si>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</si>
  <si>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</si>
  <si>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</si>
  <si>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</si>
  <si>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</si>
  <si>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</si>
  <si>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</si>
  <si>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</si>
  <si>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</si>
  <si>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</si>
  <si>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</si>
  <si>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</si>
  <si>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</si>
  <si>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</si>
  <si>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</si>
  <si>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</si>
  <si>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</si>
  <si>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</si>
  <si>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</si>
  <si>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</si>
  <si>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</si>
  <si>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</si>
  <si>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</si>
  <si>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</si>
  <si>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</si>
  <si>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</si>
  <si>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</si>
  <si>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</si>
  <si>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</si>
  <si>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</si>
  <si>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</si>
  <si>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</si>
  <si>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</si>
  <si>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</si>
  <si>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</si>
  <si>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</si>
  <si>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</si>
  <si>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</si>
  <si>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</si>
  <si>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</si>
  <si>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</si>
  <si>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</si>
  <si>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</si>
  <si>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</si>
  <si>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</si>
  <si>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</si>
  <si>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</si>
  <si>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</si>
  <si>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</si>
  <si>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</si>
  <si>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</si>
  <si>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</si>
  <si>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</si>
  <si>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</si>
  <si>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</si>
  <si>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</si>
  <si>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</si>
  <si>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</si>
  <si>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</si>
  <si>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</si>
  <si>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</si>
  <si>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</si>
  <si>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</si>
  <si>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</si>
  <si>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</si>
  <si>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</si>
  <si>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</si>
  <si>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</si>
  <si>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</si>
  <si>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</si>
  <si>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</si>
  <si>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</si>
  <si>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</si>
  <si>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</si>
  <si>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</si>
  <si>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</si>
  <si>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</si>
  <si>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</si>
  <si>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</si>
  <si>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</si>
  <si>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</si>
  <si>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</si>
  <si>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</si>
  <si>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</si>
  <si>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</si>
  <si>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</si>
  <si>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</si>
  <si>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</si>
  <si>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</si>
  <si>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</si>
  <si>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</si>
  <si>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</si>
  <si>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</si>
  <si>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</si>
  <si>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</si>
  <si>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</si>
  <si>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</si>
  <si>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</si>
  <si>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</si>
  <si>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</si>
  <si>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</si>
  <si>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</si>
  <si>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</si>
  <si>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</si>
  <si>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</si>
  <si>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</si>
  <si>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</si>
  <si>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</si>
  <si>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</si>
  <si>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</si>
  <si>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</si>
  <si>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</si>
  <si>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</si>
  <si>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</si>
  <si>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</si>
  <si>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</si>
  <si>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</si>
  <si>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</si>
  <si>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</si>
  <si>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</si>
  <si>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</si>
  <si>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</si>
  <si>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</si>
  <si>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</si>
  <si>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</si>
  <si>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</si>
  <si>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</si>
  <si>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</si>
  <si>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</si>
  <si>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</si>
  <si>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</si>
  <si>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</si>
  <si>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</si>
  <si>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</si>
  <si>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</si>
  <si>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</si>
  <si>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</si>
  <si>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</si>
  <si>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</si>
  <si>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</si>
  <si>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</si>
  <si>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</si>
  <si>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</si>
  <si>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</si>
  <si>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</si>
  <si>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</si>
  <si>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</si>
  <si>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</si>
  <si>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</si>
  <si>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</si>
  <si>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</si>
  <si>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</si>
  <si>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</si>
  <si>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</si>
  <si>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</si>
  <si>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</si>
  <si>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</si>
  <si>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</si>
  <si>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</si>
  <si>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</si>
  <si>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</si>
  <si>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</si>
  <si>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</si>
  <si>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</si>
  <si>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</si>
  <si>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</si>
  <si>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</si>
  <si>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</si>
  <si>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</si>
  <si>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</si>
  <si>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</si>
  <si>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</si>
  <si>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</si>
  <si>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</si>
  <si>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</si>
  <si>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</si>
  <si>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</si>
  <si>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</si>
  <si>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</si>
  <si>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</si>
  <si>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</si>
  <si>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</si>
  <si>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</si>
  <si>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</si>
  <si>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</si>
  <si>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</si>
  <si>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</si>
  <si>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</si>
  <si>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</si>
  <si>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</si>
  <si>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</si>
  <si>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</si>
  <si>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</si>
  <si>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</si>
  <si>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</si>
  <si>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</si>
  <si>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</si>
  <si>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</si>
  <si>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</si>
  <si>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</si>
  <si>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</si>
  <si>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</si>
  <si>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</si>
  <si>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</si>
  <si>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</si>
  <si>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</si>
  <si>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</si>
  <si>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</si>
  <si>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</si>
  <si>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</si>
  <si>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</si>
  <si>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</si>
  <si>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</si>
  <si>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</si>
  <si>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</si>
  <si>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</si>
  <si>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</si>
  <si>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</si>
  <si>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</si>
  <si>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</si>
  <si>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</si>
  <si>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</si>
  <si>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</si>
  <si>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</si>
  <si>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</si>
  <si>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</si>
  <si>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</si>
  <si>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</si>
  <si>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</si>
  <si>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</si>
  <si>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</si>
  <si>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</si>
  <si>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</si>
  <si>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</si>
  <si>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</si>
  <si>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</si>
  <si>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</si>
  <si>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</si>
  <si>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</si>
  <si>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</si>
  <si>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</si>
  <si>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</si>
  <si>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</si>
  <si>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</si>
  <si>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</si>
  <si>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</si>
  <si>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</si>
  <si>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</si>
  <si>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</si>
  <si>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</si>
  <si>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</si>
  <si>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</si>
  <si>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</si>
  <si>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</si>
  <si>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</si>
  <si>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</si>
  <si>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</si>
  <si>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</si>
  <si>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</si>
  <si>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</si>
  <si>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</si>
  <si>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</si>
  <si>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</si>
  <si>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</si>
  <si>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</si>
  <si>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</si>
  <si>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</si>
  <si>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</si>
  <si>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</si>
  <si>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</si>
  <si>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</si>
  <si>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</si>
  <si>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</si>
  <si>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</si>
  <si>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</si>
  <si>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</si>
  <si>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</si>
  <si>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</si>
  <si>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</si>
  <si>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</si>
  <si>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</si>
  <si>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</si>
  <si>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</si>
  <si>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</si>
  <si>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</si>
  <si>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</si>
  <si>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</si>
  <si>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</si>
  <si>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</si>
  <si>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</si>
  <si>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</si>
  <si>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</si>
  <si>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</si>
  <si>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</si>
  <si>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</si>
  <si>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</si>
  <si>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</si>
  <si>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</si>
  <si>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</si>
  <si>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</si>
  <si>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</si>
  <si>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</si>
  <si>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</si>
  <si>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</si>
  <si>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</si>
  <si>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</si>
  <si>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</si>
  <si>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</si>
  <si>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</si>
  <si>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</si>
  <si>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</si>
  <si>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</si>
  <si>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</si>
  <si>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</si>
  <si>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</si>
  <si>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</si>
  <si>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</si>
  <si>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</si>
  <si>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</si>
  <si>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</si>
  <si>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</si>
  <si>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</si>
  <si>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</si>
  <si>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</si>
  <si>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</si>
  <si>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</si>
  <si>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</si>
  <si>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</si>
  <si>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</si>
  <si>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</si>
  <si>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</si>
  <si>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</si>
  <si>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</si>
  <si>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</si>
  <si>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</si>
  <si>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</si>
  <si>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</si>
  <si>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</si>
  <si>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</si>
  <si>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</si>
  <si>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</si>
  <si>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</si>
  <si>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</si>
  <si>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</si>
  <si>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</si>
  <si>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</si>
  <si>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</si>
  <si>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</si>
  <si>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</si>
  <si>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</si>
  <si>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</si>
  <si>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</si>
  <si>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</si>
  <si>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</si>
  <si>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</si>
  <si>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</si>
  <si>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</si>
  <si>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</si>
  <si>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</si>
  <si>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</si>
  <si>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</si>
  <si>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</si>
  <si>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</si>
  <si>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</si>
  <si>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</si>
  <si>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</si>
  <si>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</si>
  <si>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</si>
  <si>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</si>
  <si>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</si>
  <si>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</si>
  <si>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</si>
  <si>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</si>
  <si>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</si>
  <si>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</si>
  <si>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</si>
  <si>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</si>
  <si>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</si>
  <si>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</si>
  <si>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</si>
  <si>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</si>
  <si>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</si>
  <si>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</si>
  <si>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</si>
  <si>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</si>
  <si>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</si>
  <si>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</si>
  <si>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</si>
  <si>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</si>
  <si>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</si>
  <si>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</si>
  <si>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</si>
  <si>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</si>
  <si>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</si>
  <si>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</si>
  <si>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</si>
  <si>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</si>
  <si>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</si>
  <si>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</si>
  <si>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</si>
  <si>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</si>
  <si>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</si>
  <si>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</si>
  <si>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</si>
  <si>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</si>
  <si>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</si>
  <si>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</si>
  <si>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</si>
  <si>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</si>
  <si>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</si>
  <si>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</si>
  <si>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</si>
  <si>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</si>
  <si>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</si>
  <si>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</si>
  <si>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</si>
  <si>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</si>
  <si>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</si>
  <si>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</si>
  <si>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</si>
  <si>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</si>
  <si>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</si>
  <si>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</si>
  <si>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</si>
  <si>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</si>
  <si>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</si>
  <si>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</si>
  <si>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</si>
  <si>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</si>
  <si>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</si>
  <si>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</si>
  <si>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</si>
  <si>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</si>
  <si>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</si>
  <si>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</si>
  <si>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</si>
  <si>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</si>
  <si>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</si>
  <si>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</si>
  <si>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</si>
  <si>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</si>
  <si>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</si>
  <si>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</si>
  <si>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</si>
  <si>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</si>
  <si>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</si>
  <si>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</si>
  <si>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</si>
  <si>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</si>
  <si>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</si>
  <si>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</si>
  <si>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</si>
  <si>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</si>
  <si>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</si>
  <si>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</si>
  <si>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</si>
  <si>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</si>
  <si>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</si>
  <si>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</si>
  <si>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</si>
  <si>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</si>
  <si>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</si>
  <si>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</si>
  <si>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</si>
  <si>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</si>
  <si>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</si>
  <si>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</si>
  <si>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</si>
  <si>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</si>
  <si>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</si>
  <si>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</si>
  <si>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</si>
  <si>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</si>
  <si>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</si>
  <si>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</si>
  <si>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</si>
  <si>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</si>
  <si>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</si>
  <si>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</si>
  <si>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</si>
  <si>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</si>
  <si>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</si>
  <si>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</si>
  <si>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</si>
  <si>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</si>
  <si>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</si>
  <si>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</si>
  <si>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</si>
  <si>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</si>
  <si>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</si>
  <si>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</si>
  <si>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</si>
  <si>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</si>
  <si>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</si>
  <si>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</si>
  <si>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</si>
  <si>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</si>
  <si>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</si>
  <si>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</si>
  <si>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</si>
  <si>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</si>
  <si>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</si>
  <si>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</si>
  <si>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</si>
  <si>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</si>
  <si>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</si>
  <si>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</si>
  <si>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</si>
  <si>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</si>
  <si>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</si>
  <si>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</si>
  <si>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</si>
  <si>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</si>
  <si>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</si>
  <si>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</si>
  <si>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</si>
  <si>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</si>
  <si>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</si>
  <si>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</si>
  <si>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</si>
  <si>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</si>
  <si>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</si>
  <si>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</si>
  <si>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</si>
  <si>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</si>
  <si>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</si>
  <si>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</si>
  <si>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</si>
  <si>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</si>
  <si>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</si>
  <si>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</si>
  <si>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</si>
  <si>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</si>
  <si>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</si>
  <si>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</si>
  <si>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</si>
  <si>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</si>
  <si>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</si>
  <si>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</si>
  <si>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</si>
  <si>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</si>
  <si>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</si>
  <si>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</si>
  <si>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</si>
  <si>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</si>
  <si>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</si>
  <si>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</si>
  <si>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</si>
  <si>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</si>
  <si>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</si>
  <si>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</si>
  <si>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</si>
  <si>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</si>
  <si>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</si>
  <si>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</si>
  <si>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</si>
  <si>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</si>
  <si>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</si>
  <si>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</si>
  <si>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</si>
  <si>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</si>
  <si>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</si>
  <si>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</si>
  <si>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</si>
  <si>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</si>
  <si>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</si>
  <si>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</si>
  <si>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</si>
  <si>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</si>
  <si>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</si>
  <si>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</si>
  <si>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</si>
  <si>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</si>
  <si>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</si>
  <si>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</si>
  <si>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</si>
  <si>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</si>
  <si>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</si>
  <si>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</si>
  <si>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</si>
  <si>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</si>
  <si>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</si>
  <si>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</si>
  <si>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</si>
  <si>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</si>
  <si>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</si>
  <si>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</si>
  <si>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</si>
  <si>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</si>
  <si>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</si>
  <si>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</si>
  <si>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</si>
  <si>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</si>
  <si>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</si>
  <si>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</si>
  <si>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</si>
  <si>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</si>
  <si>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</si>
  <si>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</si>
  <si>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</si>
  <si>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</si>
  <si>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</si>
  <si>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</si>
  <si>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</si>
  <si>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</si>
  <si>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</si>
  <si>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</si>
  <si>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</si>
  <si>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</si>
  <si>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</si>
  <si>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</si>
  <si>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</si>
  <si>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</si>
  <si>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</si>
  <si>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</si>
  <si>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</si>
  <si>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</si>
  <si>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</si>
  <si>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</si>
  <si>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</si>
  <si>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</si>
  <si>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</si>
  <si>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</si>
  <si>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</si>
  <si>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</si>
  <si>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</si>
  <si>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</si>
  <si>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</si>
  <si>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</si>
  <si>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</si>
  <si>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</si>
  <si>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</si>
  <si>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</si>
  <si>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</si>
  <si>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</si>
  <si>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</si>
  <si>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</si>
  <si>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</si>
  <si>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</si>
  <si>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</si>
  <si>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</si>
  <si>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</si>
  <si>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</si>
  <si>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</si>
  <si>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</si>
  <si>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</si>
  <si>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</si>
  <si>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</si>
  <si>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</si>
  <si>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</si>
  <si>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</si>
  <si>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</si>
  <si>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</si>
  <si>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</si>
  <si>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</si>
  <si>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</si>
  <si>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</si>
  <si>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</si>
  <si>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</si>
  <si>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</si>
  <si>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</si>
  <si>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</si>
  <si>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</si>
  <si>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</si>
  <si>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</si>
  <si>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</si>
  <si>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</si>
  <si>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</si>
  <si>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</si>
  <si>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</si>
  <si>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</si>
  <si>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</si>
  <si>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</si>
  <si>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</si>
  <si>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</si>
  <si>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</si>
  <si>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</si>
  <si>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</si>
  <si>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</si>
  <si>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</si>
  <si>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</si>
  <si>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</si>
  <si>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</si>
  <si>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</si>
  <si>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</si>
  <si>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</si>
  <si>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</si>
  <si>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</si>
  <si>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</si>
  <si>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</si>
  <si>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</si>
  <si>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</si>
  <si>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</si>
  <si>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</si>
  <si>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</si>
  <si>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</si>
  <si>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</si>
  <si>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</si>
  <si>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</si>
  <si>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</si>
  <si>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</si>
  <si>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</si>
  <si>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</si>
  <si>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</si>
  <si>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</si>
  <si>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</si>
  <si>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</si>
  <si>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</si>
  <si>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</si>
  <si>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</si>
  <si>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</si>
  <si>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</si>
  <si>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</si>
  <si>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</si>
  <si>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</si>
  <si>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</si>
  <si>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</si>
  <si>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</si>
  <si>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</si>
  <si>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</si>
  <si>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</si>
  <si>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</si>
  <si>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</si>
  <si>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</si>
  <si>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</si>
  <si>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</si>
  <si>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</si>
  <si>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</si>
  <si>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</si>
  <si>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</si>
  <si>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</si>
  <si>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</si>
  <si>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</si>
  <si>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</si>
  <si>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</si>
  <si>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</si>
  <si>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</si>
  <si>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</si>
  <si>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</si>
  <si>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</si>
  <si>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</si>
  <si>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</si>
  <si>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</si>
  <si>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</si>
  <si>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</si>
  <si>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</si>
  <si>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</si>
  <si>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</si>
  <si>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</si>
  <si>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</si>
  <si>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</si>
  <si>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</si>
  <si>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</si>
  <si>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</si>
  <si>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</si>
  <si>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</si>
  <si>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</si>
  <si>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</si>
  <si>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</si>
  <si>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</si>
  <si>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</si>
  <si>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</si>
  <si>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</si>
  <si>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</si>
  <si>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</si>
  <si>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</si>
  <si>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</si>
  <si>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</si>
  <si>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</si>
  <si>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</si>
  <si>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</si>
  <si>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</si>
  <si>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</si>
  <si>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</si>
  <si>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</si>
  <si>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</si>
  <si>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</si>
  <si>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</si>
  <si>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</si>
  <si>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</si>
  <si>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</si>
  <si>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</si>
  <si>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</si>
  <si>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</si>
  <si>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</si>
  <si>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</si>
  <si>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</si>
  <si>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</si>
  <si>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</si>
  <si>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</si>
  <si>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</si>
  <si>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</si>
  <si>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</si>
  <si>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</si>
  <si>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</si>
  <si>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</si>
  <si>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</si>
  <si>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</si>
  <si>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</si>
  <si>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</si>
  <si>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</si>
  <si>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</si>
  <si>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</si>
  <si>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</si>
  <si>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</si>
  <si>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</si>
  <si>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</si>
  <si>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</si>
  <si>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</si>
  <si>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</si>
  <si>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</si>
  <si>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</si>
  <si>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</si>
  <si>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</si>
  <si>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</si>
  <si>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</si>
  <si>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</si>
  <si>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</si>
  <si>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</si>
  <si>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</si>
  <si>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</si>
  <si>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</si>
  <si>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</si>
  <si>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</si>
  <si>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</si>
  <si>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</si>
  <si>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</si>
  <si>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</si>
  <si>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</si>
  <si>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</si>
  <si>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</si>
  <si>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</si>
  <si>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</si>
  <si>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</si>
  <si>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</si>
  <si>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</si>
  <si>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</si>
  <si>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</si>
  <si>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</si>
  <si>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</si>
  <si>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</si>
  <si>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</si>
  <si>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</si>
  <si>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</si>
  <si>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</si>
  <si>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</si>
  <si>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</si>
  <si>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</si>
  <si>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</si>
  <si>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</si>
  <si>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</si>
  <si>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</si>
  <si>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</si>
  <si>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</si>
  <si>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</si>
  <si>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</si>
  <si>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</si>
  <si>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</si>
  <si>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</si>
  <si>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</si>
  <si>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</si>
  <si>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</si>
  <si>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</si>
  <si>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</si>
  <si>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</si>
  <si>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</si>
  <si>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</si>
  <si>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</si>
  <si>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</si>
  <si>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</si>
  <si>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</si>
  <si>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</si>
  <si>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</si>
  <si>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</si>
  <si>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</si>
  <si>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</si>
  <si>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</si>
  <si>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</si>
  <si>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</si>
  <si>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</si>
  <si>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</si>
  <si>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</si>
  <si>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</si>
  <si>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</si>
  <si>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</si>
  <si>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</si>
  <si>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</si>
  <si>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</si>
  <si>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</si>
  <si>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</si>
  <si>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</si>
  <si>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</si>
  <si>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</si>
  <si>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</si>
  <si>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</si>
  <si>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</si>
  <si>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</si>
  <si>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</si>
  <si>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</si>
  <si>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</si>
  <si>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</si>
  <si>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</si>
  <si>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</si>
  <si>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</si>
  <si>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</si>
  <si>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</si>
  <si>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</si>
  <si>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</si>
  <si>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</si>
  <si>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</si>
  <si>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</si>
  <si>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</si>
  <si>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</si>
  <si>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</si>
  <si>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</si>
  <si>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</si>
  <si>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</si>
  <si>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</si>
  <si>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</si>
  <si>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</si>
  <si>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</si>
  <si>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</si>
  <si>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</si>
  <si>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</si>
  <si>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</si>
  <si>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</si>
  <si>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</si>
  <si>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</si>
  <si>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</si>
  <si>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</si>
  <si>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</si>
  <si>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</si>
  <si>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</si>
  <si>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</si>
  <si>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</si>
  <si>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</si>
  <si>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</si>
  <si>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</si>
  <si>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</si>
  <si>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</si>
  <si>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</si>
  <si>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</si>
  <si>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</si>
  <si>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</si>
  <si>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</si>
  <si>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</si>
  <si>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</si>
  <si>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</si>
  <si>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</si>
  <si>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</si>
  <si>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</si>
  <si>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</si>
  <si>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</si>
  <si>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</si>
  <si>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</si>
  <si>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</si>
  <si>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</si>
  <si>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</si>
  <si>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</si>
  <si>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</si>
  <si>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</si>
  <si>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</si>
  <si>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</si>
  <si>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</si>
  <si>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</si>
  <si>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</si>
  <si>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</si>
  <si>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</si>
  <si>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</si>
  <si>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</si>
  <si>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</si>
  <si>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</si>
  <si>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</si>
  <si>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</si>
  <si>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</si>
  <si>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</si>
  <si>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</si>
  <si>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</si>
  <si>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</si>
  <si>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</si>
  <si>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</si>
  <si>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</si>
  <si>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</si>
  <si>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</si>
  <si>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</si>
  <si>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</si>
  <si>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</si>
  <si>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</si>
  <si>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</si>
  <si>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</si>
  <si>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</si>
  <si>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</si>
  <si>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</si>
  <si>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</si>
  <si>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</si>
  <si>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</si>
  <si>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</si>
  <si>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</si>
  <si>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</si>
  <si>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</si>
  <si>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</si>
  <si>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</si>
  <si>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</si>
  <si>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</si>
  <si>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</si>
  <si>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</si>
  <si>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</si>
  <si>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</si>
  <si>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</si>
  <si>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</si>
  <si>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</si>
  <si>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</si>
  <si>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</si>
  <si>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</si>
  <si>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</si>
  <si>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</si>
  <si>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</si>
  <si>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</si>
  <si>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</si>
  <si>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</si>
  <si>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</si>
  <si>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</si>
  <si>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</si>
  <si>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</si>
  <si>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</si>
  <si>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</si>
  <si>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</si>
  <si>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</si>
  <si>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</si>
  <si>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</si>
  <si>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</si>
  <si>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</si>
  <si>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</si>
  <si>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</si>
  <si>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</si>
  <si>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</si>
  <si>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</si>
  <si>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</si>
  <si>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</si>
  <si>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</si>
  <si>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</si>
  <si>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</si>
  <si>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</si>
  <si>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</si>
  <si>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</si>
  <si>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</si>
  <si>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</si>
  <si>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</si>
  <si>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</si>
  <si>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</si>
  <si>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</si>
  <si>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</si>
  <si>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</si>
  <si>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</si>
  <si>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</si>
  <si>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</si>
  <si>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</si>
  <si>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</si>
  <si>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</si>
  <si>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</si>
  <si>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</si>
  <si>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</si>
  <si>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</si>
  <si>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</si>
  <si>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</si>
  <si>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</si>
  <si>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</si>
  <si>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</si>
  <si>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</si>
  <si>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</si>
  <si>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mse0853</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</si>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</sst>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321.17947870370699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45984.127904629633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45984.127904629633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45984.127904629633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45984.127904629633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45984.127904629633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45984.127904629633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45984.127904629633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45984.127904629633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45984.127904629633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45984.127904629633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45984.127904629633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45984.127904629633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45984.127904629633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45984.127904629633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45984.127904629633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45984.127904629633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45984.127904629633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45984.127904629633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45984.127904629633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45984.127904629633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45984.127904629633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45984.127904629633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45984.127904629633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45984.127904629633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45984.127904629633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45984.127904629633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45984.127904629633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45984.127904629633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45984.127904629633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45984.127904629633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45984.127904629633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45984.127904629633</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45984.127904629633</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38B4278-D0AA-4E8A-AD05-EA30E1D4ECC0}"/>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159.12806666667166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5.1805092596623581E-2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45984.127904629633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45984.127904629633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45984.127904629633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45984.127904629633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45984.127904629633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45984.127904629633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45984.127904629633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45984.127904629633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45984.127904629633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45984.127904629633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45984.127904629633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45984.127904629633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45984.127904629633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45984.127904629633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45984.127904629633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45984.127904629633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45984.127904629633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45984.127904629633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45984.127904629633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45984.127904629633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45984.127904629633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45984.127904629633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45984.127904629633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45984.127904629633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45984.127904629633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45984.127904629633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45984.127904629633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45984.127904629633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45984.127904629633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45984.127904629633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45984.127904629633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45984.127904629633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45984.127904629633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45984.127904629633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45984.127904629633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45984.127904629633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45984.127904629633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45984.127904629633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45984.127904629633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45984.127904629633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45984.127904629633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45984.127904629633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45984.127904629633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45984.127904629633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45984.127904629633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45984.127904629633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45984.127904629633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45984.127904629633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45984.127904629633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45984.127904629633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45984.127904629633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45984.127904629633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45984.127904629633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45984.127904629633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45984.127904629633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45984.127904629633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45984.127904629633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45984.127904629633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45984.127904629633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45984.127904629633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45984.127904629633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45984.127904629633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45984.127904629633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45984.127904629633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45984.127904629633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45984.127904629633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45984.127904629633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45984.127904629633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45984.127904629633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45984.127904629633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45984.127904629633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45984.127904629633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45984.127904629633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45984.127904629633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45984.127904629633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45984.127904629633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45984.127904629633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45984.127904629633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45984.127904629633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45984.127904629633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45984.127904629633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45984.127904629633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45984.127904629633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45984.127904629633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45984.127904629633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45984.127904629633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45984.127904629633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45984.127904629633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45984.127904629633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45984.127904629633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45984.127904629633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45984.127904629633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45984.127904629633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45984.127904629633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45984.127904629633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45984.127904629633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45984.127904629633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45984.127904629633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45984.127904629633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45984.127904629633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45984.127904629633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45984.127904629633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45984.127904629633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45984.127904629633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45984.127904629633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45984.127904629633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45984.127904629633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45984.127904629633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45984.127904629633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45984.127904629633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45984.127904629633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45984.127904629633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45984.127904629633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45984.127904629633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45984.127904629633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45984.127904629633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45984.127904629633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45984.127904629633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45984.127904629633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45984.127904629633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45984.127904629633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45984.127904629633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45984.127904629633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45984.127904629633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45984.127904629633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45984.127904629633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45984.127904629633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45984.127904629633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45984.127904629633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45984.127904629633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45984.127904629633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45984.127904629633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45984.127904629633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45984.127904629633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45984.127904629633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45984.127904629633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45984.127904629633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45984.127904629633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45984.127904629633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45984.127904629633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45984.127904629633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45984.127904629633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45984.127904629633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45984.127904629633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45984.127904629633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45984.127904629633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45984.127904629633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45984.127904629633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45984.127904629633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45984.127904629633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45984.127904629633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45984.127904629633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45984.127904629633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45984.127904629633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45984.127904629633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45984.127904629633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45984.127904629633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45984.127904629633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45984.127904629633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45984.127904629633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45984.127904629633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45984.127904629633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45984.127904629633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45984.127904629633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45984.127904629633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45984.127904629633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45984.127904629633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45984.127904629633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45984.127904629633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45984.127904629633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45984.127904629633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45984.127904629633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45984.127904629633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45984.127904629633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45984.127904629633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45984.127904629633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45984.127904629633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45984.127904629633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45984.127904629633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45984.127904629633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45984.127904629633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45984.127904629633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45984.127904629633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45984.127904629633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45984.127904629633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45984.127904629633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45984.127904629633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45984.127904629633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45984.127904629633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45984.127904629633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45984.127904629633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45984.127904629633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45984.127904629633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45984.127904629633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45984.127904629633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45984.127904629633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45984.127904629633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45984.127904629633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45984.127904629633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45984.127904629633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45984.127904629633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45984.127904629633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45984.127904629633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45984.127904629633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45984.127904629633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45984.127904629633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45984.127904629633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45984.127904629633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45984.127904629633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45984.127904629633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45984.127904629633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45984.127904629633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45984.127904629633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45984.127904629633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45984.127904629633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45984.127904629633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45984.127904629633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45984.127904629633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45984.127904629633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45984.127904629633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45984.127904629633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45984.127904629633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45984.127904629633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45984.127904629633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45984.127904629633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45984.127904629633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45984.127904629633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45984.127904629633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45984.127904629633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45984.127904629633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45984.127904629633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45984.127904629633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45984.127904629633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45984.127904629633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45984.127904629633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45984.127904629633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45984.127904629633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45984.127904629633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45984.127904629633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45984.127904629633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45984.127904629633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45984.127904629633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45984.127904629633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45984.127904629633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45984.127904629633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45984.127904629633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45984.127904629633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45984.127904629633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45984.127904629633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45984.127904629633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45984.127904629633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45984.127904629633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45984.127904629633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45984.127904629633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45984.127904629633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45984.127904629633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45984.127904629633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45984.127904629633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45984.127904629633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45984.127904629633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45984.127904629633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45984.127904629633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45984.127904629633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45984.127904629633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45984.127904629633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45984.127904629633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45984.127904629633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45984.127904629633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45984.127904629633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45984.127904629633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45984.127904629633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45984.127904629633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45984.127904629633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45984.127904629633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45984.127904629633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45984.127904629633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45984.127904629633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45984.127904629633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45984.127904629633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45984.127904629633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45984.127904629633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45984.127904629633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45984.127904629633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45984.127904629633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45984.127904629633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45984.127904629633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45984.127904629633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45984.127904629633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45984.127904629633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45984.127904629633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45984.127904629633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45984.127904629633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45984.127904629633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45984.127904629633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45984.127904629633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45984.127904629633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45984.127904629633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45984.127904629633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45984.127904629633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45984.127904629633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45984.127904629633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45984.127904629633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45984.127904629633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45984.127904629633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45984.127904629633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45984.127904629633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45984.127904629633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45984.127904629633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45984.127904629633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45984.127904629633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45984.127904629633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45984.127904629633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45984.127904629633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45984.127904629633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45984.127904629633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45984.127904629633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45984.127904629633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45984.127904629633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45984.127904629633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45984.127904629633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45984.127904629633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45984.127904629633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45984.127904629633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45984.127904629633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45984.127904629633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45984.127904629633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45984.127904629633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45984.127904629633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45984.127904629633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45984.127904629633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45984.127904629633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45984.127904629633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45984.127904629633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45984.127904629633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45984.127904629633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45984.127904629633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45984.127904629633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45984.127904629633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45984.127904629633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45984.127904629633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45984.127904629633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45984.127904629633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45984.127904629633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45984.127904629633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45984.127904629633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45984.127904629633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45984.127904629633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45984.127904629633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45984.127904629633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45984.127904629633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45984.127904629633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45984.127904629633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45984.127904629633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45984.127904629633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45984.127904629633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45984.127904629633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45984.127904629633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45984.127904629633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45984.127904629633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45984.127904629633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45984.127904629633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45984.127904629633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45984.127904629633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45984.127904629633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45984.127904629633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45984.127904629633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45984.127904629633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45984.127904629633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45984.127904629633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45984.127904629633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45984.127904629633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45984.127904629633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45984.127904629633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45984.127904629633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45984.127904629633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45984.127904629633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45984.127904629633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45984.127904629633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45984.127904629633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45984.127904629633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45984.127904629633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45984.127904629633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45984.127904629633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45984.127904629633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45984.127904629633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45984.127904629633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45984.127904629633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45984.127904629633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45984.127904629633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45984.127904629633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45984.127904629633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45984.127904629633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45984.127904629633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45984.127904629633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45984.127904629633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45984.127904629633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45984.127904629633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45984.127904629633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45984.127904629633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45984.127904629633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45984.127904629633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45984.127904629633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45984.127904629633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45984.127904629633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45984.127904629633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45984.127904629633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45984.127904629633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45984.127904629633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45984.127904629633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45984.127904629633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45984.127904629633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45984.127904629633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45984.127904629633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45984.127904629633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45984.127904629633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45984.127904629633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45984.127904629633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45984.127904629633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45984.127904629633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45984.127904629633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45984.127904629633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45984.127904629633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45984.127904629633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45984.127904629633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45984.127904629633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45984.127904629633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45984.127904629633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45984.127904629633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45984.127904629633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45984.127904629633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45984.127904629633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45984.127904629633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45984.127904629633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45984.127904629633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45984.127904629633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45984.127904629633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45984.127904629633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45984.127904629633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45984.127904629633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45984.127904629633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45984.127904629633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45984.127904629633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45984.127904629633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45984.127904629633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45984.127904629633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45984.127904629633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45984.127904629633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45984.127904629633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45984.127904629633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45984.127904629633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45984.127904629633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45984.127904629633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45984.127904629633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45984.127904629633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45984.127904629633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45984.127904629633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45984.127904629633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45984.127904629633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45984.127904629633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45984.127904629633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45984.127904629633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45984.127904629633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45984.127904629633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45984.127904629633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45984.127904629633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45984.127904629633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45984.127904629633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45984.127904629633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45984.127904629633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45984.127904629633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45984.127904629633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45984.127904629633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45984.127904629633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45984.127904629633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45984.127904629633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45984.127904629633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45984.127904629633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45984.127904629633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45984.127904629633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45984.127904629633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45984.127904629633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45984.127904629633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45984.127904629633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45984.127904629633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45984.127904629633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45984.127904629633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45984.127904629633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45984.127904629633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45984.127904629633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45984.127904629633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45984.127904629633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45984.127904629633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45984.127904629633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45984.127904629633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45984.127904629633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45984.127904629633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45984.127904629633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45984.127904629633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45984.127904629633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45984.127904629633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45984.127904629633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45984.127904629633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45984.127904629633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45984.127904629633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45984.127904629633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45984.127904629633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45984.127904629633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45984.127904629633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45984.127904629633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45984.127904629633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45984.127904629633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45984.127904629633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45984.127904629633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45984.127904629633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45984.127904629633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45984.127904629633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45984.127904629633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45984.127904629633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45984.127904629633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45984.127904629633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45984.127904629633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45984.127904629633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45984.127904629633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45984.127904629633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45984.127904629633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45984.127904629633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45984.127904629633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45984.127904629633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45984.127904629633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45984.127904629633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45984.127904629633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45984.127904629633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45984.127904629633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45984.127904629633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45984.127904629633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45984.127904629633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45984.127904629633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45984.127904629633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45984.127904629633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45984.127904629633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45984.127904629633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45984.127904629633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45984.127904629633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45984.127904629633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45984.127904629633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45984.127904629633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45984.127904629633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45984.127904629633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45984.127904629633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45984.127904629633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45984.127904629633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45984.127904629633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45984.127904629633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45984.127904629633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45984.127904629633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45984.127904629633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45984.127904629633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45984.127904629633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45984.127904629633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45984.127904629633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45984.127904629633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45984.127904629633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45984.127904629633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45984.127904629633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45984.127904629633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45984.127904629633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45984.127904629633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45984.127904629633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45984.127904629633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45984.127904629633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45984.127904629633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45984.127904629633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45984.127904629633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45984.127904629633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45984.127904629633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45984.127904629633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45984.127904629633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45984.127904629633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45984.127904629633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45984.127904629633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45984.127904629633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45984.127904629633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45984.127904629633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45984.127904629633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45984.127904629633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45984.127904629633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45984.127904629633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45984.127904629633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45984.127904629633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45984.127904629633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45984.127904629633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45984.127904629633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45984.127904629633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45984.127904629633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45984.127904629633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45984.127904629633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45984.127904629633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45984.127904629633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45984.127904629633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45984.127904629633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45984.127904629633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45984.127904629633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45984.127904629633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45984.127904629633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45984.127904629633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45984.127904629633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45984.127904629633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45984.127904629633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45984.127904629633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45984.127904629633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45984.127904629633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45984.127904629633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45984.127904629633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45984.127904629633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45984.127904629633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45984.127904629633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45984.127904629633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45984.127904629633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45984.127904629633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45984.127904629633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45984.127904629633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45984.127904629633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45984.127904629633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45984.127904629633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45984.127904629633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45984.127904629633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45984.127904629633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45984.127904629633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45984.127904629633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45984.127904629633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45984.127904629633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45984.127904629633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45984.127904629633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45984.127904629633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45984.127904629633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45984.127904629633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45984.127904629633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45984.127904629633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45984.127904629633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45984.127904629633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45984.127904629633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45984.127904629633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45984.127904629633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45984.127904629633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45984.127904629633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45984.127904629633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45984.127904629633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45984.127904629633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45984.127904629633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45984.127904629633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45984.127904629633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45984.127904629633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45984.127904629633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45984.127904629633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45984.127904629633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45984.127904629633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45984.127904629633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45984.127904629633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45984.127904629633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45984.127904629633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45984.127904629633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45984.127904629633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45984.127904629633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45984.127904629633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45984.127904629633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45984.127904629633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45984.127904629633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45984.127904629633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45984.127904629633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45984.127904629633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45984.127904629633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45984.127904629633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45984.127904629633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45984.127904629633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45984.127904629633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45984.127904629633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45984.127904629633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45984.127904629633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45984.127904629633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45984.127904629633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45984.127904629633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45984.127904629633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45984.127904629633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45984.127904629633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45984.127904629633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45984.127904629633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45984.127904629633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45984.127904629633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45984.127904629633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45984.127904629633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45984.127904629633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45984.127904629633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45984.127904629633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45984.127904629633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45984.127904629633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45984.127904629633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45984.127904629633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45984.127904629633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45984.127904629633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45984.127904629633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45984.127904629633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45984.127904629633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45984.127904629633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45984.127904629633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45984.127904629633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45984.127904629633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45984.127904629633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45984.127904629633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45984.127904629633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45984.127904629633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45984.127904629633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45984.127904629633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45984.127904629633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45984.127904629633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45984.127904629633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45984.127904629633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45984.127904629633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45984.127904629633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45984.127904629633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45984.127904629633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45984.127904629633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45984.127904629633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45984.127904629633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45984.127904629633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45984.127904629633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45984.127904629633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45984.127904629633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45984.127904629633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45984.127904629633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45984.127904629633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45984.127904629633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45984.127904629633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45984.127904629633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45984.127904629633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45984.127904629633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45984.127904629633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45984.127904629633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45984.127904629633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45984.127904629633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45984.127904629633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45984.127904629633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45984.127904629633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45984.127904629633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45984.127904629633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45984.127904629633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45984.127904629633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45984.127904629633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45984.127904629633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45984.127904629633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45984.127904629633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45984.127904629633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45984.127904629633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45984.127904629633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45984.127904629633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45984.127904629633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45984.127904629633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45984.127904629633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45984.127904629633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45984.127904629633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45984.127904629633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45984.127904629633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45984.127904629633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45984.127904629633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45984.127904629633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45984.127904629633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45984.127904629633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45984.127904629633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45984.127904629633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45984.127904629633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45984.127904629633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45984.127904629633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45984.127904629633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45984.127904629633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45984.127904629633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45984.127904629633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45984.127904629633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45984.127904629633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45984.127904629633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45984.127904629633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45984.127904629633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45984.127904629633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45984.127904629633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45984.127904629633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45984.127904629633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45984.127904629633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45984.127904629633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45984.127904629633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45984.127904629633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45984.127904629633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45984.127904629633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45984.127904629633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45984.127904629633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45984.127904629633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45984.127904629633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45984.127904629633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45984.127904629633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45984.127904629633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45984.127904629633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45984.127904629633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45984.127904629633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45984.127904629633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45984.127904629633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45984.127904629633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45984.127904629633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45984.127904629633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45984.127904629633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45984.127904629633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45984.127904629633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45984.127904629633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45984.127904629633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45984.127904629633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45984.127904629633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45984.127904629633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45984.127904629633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45984.127904629633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45984.127904629633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45984.127904629633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45984.127904629633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45984.127904629633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45984.127904629633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45984.127904629633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45984.127904629633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45984.127904629633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45984.127904629633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45984.127904629633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45984.127904629633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45984.127904629633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45984.127904629633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45984.127904629633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45984.127904629633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45984.127904629633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45984.127904629633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45984.127904629633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45984.127904629633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45984.127904629633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45984.127904629633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45984.127904629633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45984.127904629633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45984.127904629633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45984.127904629633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45984.127904629633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45984.127904629633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45984.127904629633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45984.127904629633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45984.127904629633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45984.127904629633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45984.127904629633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45984.127904629633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45984.127904629633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45984.127904629633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45984.127904629633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45984.127904629633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45984.127904629633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45984.127904629633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45984.127904629633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45984.127904629633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45984.127904629633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45984.127904629633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45984.127904629633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45984.127904629633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45984.127904629633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45984.127904629633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45984.127904629633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45984.127904629633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45984.127904629633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45984.127904629633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45984.127904629633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45984.127904629633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45984.127904629633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45984.127904629633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45984.127904629633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45984.127904629633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45984.127904629633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45984.127904629633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45984.127904629633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45984.127904629633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45984.127904629633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45984.127904629633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45984.127904629633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45984.127904629633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45984.127904629633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45984.127904629633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45984.127904629633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45984.127904629633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45984.127904629633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45984.127904629633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45984.127904629633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45984.127904629633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45984.127904629633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45984.127904629633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45984.127904629633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45984.127904629633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45984.127904629633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45984.127904629633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45984.127904629633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45984.127904629633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45984.127904629633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45984.127904629633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45984.127904629633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45984.127904629633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45984.127904629633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45984.127904629633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45984.127904629633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45984.127904629633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45984.127904629633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45984.127904629633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45984.127904629633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45984.127904629633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45984.127904629633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45984.127904629633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45984.127904629633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45984.127904629633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45984.127904629633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45984.127904629633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45984.127904629633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45984.127904629633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45984.127904629633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45984.127904629633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45984.127904629633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45984.127904629633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45984.127904629633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45984.127904629633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45984.127904629633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45984.127904629633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45984.127904629633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45984.127904629633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45984.127904629633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45984.127904629633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45984.127904629633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45984.127904629633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45984.127904629633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45984.127904629633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45984.127904629633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45984.127904629633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45984.127904629633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45984.127904629633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45984.127904629633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45984.127904629633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45984.127904629633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45984.127904629633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45984.127904629633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45984.127904629633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45984.127904629633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45984.127904629633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45984.127904629633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45984.127904629633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45984.127904629633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45984.127904629633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45984.127904629633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45984.127904629633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45984.127904629633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45984.127904629633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45984.127904629633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45984.127904629633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45984.127904629633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45984.127904629633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45984.127904629633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45984.127904629633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45984.127904629633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45984.127904629633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45984.127904629633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45984.127904629633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45984.127904629633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45984.127904629633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45984.127904629633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45984.127904629633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45984.127904629633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45984.127904629633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45984.127904629633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45984.127904629633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45984.127904629633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45984.127904629633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45984.127904629633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45984.127904629633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45984.127904629633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45984.127904629633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45984.127904629633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45984.127904629633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45984.127904629633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45984.127904629633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45984.127904629633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45984.127904629633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45984.127904629633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45984.127904629633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45984.127904629633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45984.127904629633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45984.127904629633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45984.127904629633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45984.127904629633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45984.127904629633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45984.127904629633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45984.127904629633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45984.127904629633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45984.127904629633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45984.127904629633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45984.127904629633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45984.127904629633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45984.127904629633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45984.127904629633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45984.127904629633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45984.127904629633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45984.127904629633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45984.127904629633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45984.127904629633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45984.127904629633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45984.127904629633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45984.127904629633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45984.127904629633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45984.127904629633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45984.127904629633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45984.127904629633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45984.127904629633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45984.127904629633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45984.127904629633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45984.127904629633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45984.127904629633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45984.127904629633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45984.127904629633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45984.127904629633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45984.127904629633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45984.127904629633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45984.127904629633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45984.127904629633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45984.127904629633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45984.127904629633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45984.127904629633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45984.127904629633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45984.127904629633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45984.127904629633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45984.127904629633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45984.127904629633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45984.127904629633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45984.127904629633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45984.127904629633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45984.127904629633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45984.127904629633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45984.127904629633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45984.127904629633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45984.127904629633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45984.127904629633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45984.127904629633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45984.127904629633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45984.127904629633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45984.127904629633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45984.127904629633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45984.127904629633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45984.127904629633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45984.127904629633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45984.127904629633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45984.127904629633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45984.127904629633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45984.127904629633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45984.127904629633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45984.127904629633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45984.127904629633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45984.127904629633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45984.127904629633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45984.127904629633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45984.127904629633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45984.127904629633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45984.127904629633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45984.127904629633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45984.127904629633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45984.127904629633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45984.127904629633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45984.127904629633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45984.127904629633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45984.127904629633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45984.127904629633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45984.127904629633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45984.127904629633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45984.127904629633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45984.127904629633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45984.127904629633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45984.127904629633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45984.127904629633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45984.127904629633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45984.127904629633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45984.127904629633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45984.127904629633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45984.127904629633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45984.127904629633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45984.127904629633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45984.127904629633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45984.127904629633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45984.127904629633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45984.127904629633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45984.127904629633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45984.127904629633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45984.127904629633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45984.127904629633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45984.127904629633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45984.127904629633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45984.127904629633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45984.127904629633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45984.127904629633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45984.127904629633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45984.127904629633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45984.127904629633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45984.127904629633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45984.127904629633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45984.127904629633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45984.127904629633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45984.127904629633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45984.127904629633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45984.127904629633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45984.127904629633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45984.127904629633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45984.127904629633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45984.127904629633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45984.127904629633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45984.127904629633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45984.127904629633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45984.127904629633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45984.127904629633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45984.127904629633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45984.127904629633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45984.127904629633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45984.127904629633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280.64718703703693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0.388390740743489</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0.26804351852479158</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45984.127904629633</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45984.127904629633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45984.127904629633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45984.127904629633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45984.127904629633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45984.127904629633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45984.127904629633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45984.127904629633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45984.127904629633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45984.127904629633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45984.127904629633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45984.127904629633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45984.127904629633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45984.127904629633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45984.127904629633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45984.127904629633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45984.127904629633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45984.127904629633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45984.127904629633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45984.127904629633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45984.127904629633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45984.127904629633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45984.127904629633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45984.127904629633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45984.127904629633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45984.127904629633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45984.127904629633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45984.127904629633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45984.127904629633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45984.127904629633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45984.127904629633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45984.127904629633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45984.127904629633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45984.127904629633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45984.127904629633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45984.127904629633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45984.127904629633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45984.127904629633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45984.127904629633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45984.127904629633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45984.127904629633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45984.127904629633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45984.127904629633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45984.127904629633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45984.127904629633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45984.127904629633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45984.127904629633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45984.127904629633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45984.127904629633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45984.127904629633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45984.127904629633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45984.127904629633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45984.127904629633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45984.127904629633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45984.127904629633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45984.127904629633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45984.127904629633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45984.127904629633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45984.127904629633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45984.127904629633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45984.127904629633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45984.127904629633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45984.127904629633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45984.127904629633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45984.127904629633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45984.127904629633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45984.127904629633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45984.127904629633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45984.127904629633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45984.127904629633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45984.127904629633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45984.127904629633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45984.127904629633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45984.127904629633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45984.127904629633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45984.127904629633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45984.127904629633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45984.127904629633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45984.127904629633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45984.127904629633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45984.127904629633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45984.127904629633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45984.127904629633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45984.127904629633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45984.127904629633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45984.127904629633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45984.127904629633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45984.127904629633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45984.127904629633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45984.127904629633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45984.127904629633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45984.127904629633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45984.127904629633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45984.127904629633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45984.127904629633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45984.127904629633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45984.127904629633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45984.127904629633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45984.127904629633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45984.127904629633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45984.127904629633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45984.127904629633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45984.127904629633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45984.127904629633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45984.127904629633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45984.127904629633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45984.127904629633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45984.127904629633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45984.127904629633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45984.127904629633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45984.127904629633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45984.127904629633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45984.127904629633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45984.127904629633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45984.127904629633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45984.127904629633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45984.127904629633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45984.127904629633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45984.127904629633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45984.127904629633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45984.127904629633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45984.127904629633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45984.127904629633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45984.127904629633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45984.127904629633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45984.127904629633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45984.127904629633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45984.127904629633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45984.127904629633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45984.127904629633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45984.127904629633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45984.127904629633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45984.127904629633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45984.127904629633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45984.127904629633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45984.127904629633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45984.127904629633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45984.127904629633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45984.127904629633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45984.127904629633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45984.127904629633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45984.127904629633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45984.127904629633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45984.127904629633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45984.127904629633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45984.127904629633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45984.127904629633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45984.127904629633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45984.127904629633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45984.127904629633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45984.127904629633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45984.127904629633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45984.127904629633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45984.127904629633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45984.127904629633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45984.127904629633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45984.127904629633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45984.127904629633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45984.127904629633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45984.127904629633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45984.127904629633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45984.127904629633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45984.127904629633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45984.127904629633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45984.127904629633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45984.127904629633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45984.127904629633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45984.127904629633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45984.127904629633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45984.127904629633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45984.127904629633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45984.127904629633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45984.127904629633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45984.127904629633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45984.127904629633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45984.127904629633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45984.127904629633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45984.127904629633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45984.127904629633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45984.127904629633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45984.127904629633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45984.127904629633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45984.127904629633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45984.127904629633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45984.127904629633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45984.127904629633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45984.127904629633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45984.127904629633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45984.127904629633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45984.127904629633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45984.127904629633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45984.127904629633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45984.127904629633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45984.127904629633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45984.127904629633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45984.127904629633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45984.127904629633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45984.127904629633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45984.127904629633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45984.127904629633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45984.127904629633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45984.127904629633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45984.127904629633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45984.127904629633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45984.127904629633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45984.127904629633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45984.127904629633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45984.127904629633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45984.127904629633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45984.127904629633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45984.127904629633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45984.127904629633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45984.127904629633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45984.127904629633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45984.127904629633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45984.127904629633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45984.127904629633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45984.127904629633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45984.127904629633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45984.127904629633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45984.127904629633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45984.127904629633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45984.127904629633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45984.127904629633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45984.127904629633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45984.127904629633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45984.127904629633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45984.127904629633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45984.127904629633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45984.127904629633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45984.127904629633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45984.127904629633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45984.127904629633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45984.127904629633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45984.127904629633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45984.127904629633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45984.127904629633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45984.127904629633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45984.127904629633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45984.127904629633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45984.127904629633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45984.127904629633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45984.127904629633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45984.127904629633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45984.127904629633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45984.127904629633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45984.127904629633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45984.127904629633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45984.127904629633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45984.127904629633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45984.127904629633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45984.127904629633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45984.127904629633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45984.127904629633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45984.127904629633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45984.127904629633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45984.127904629633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45984.127904629633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45984.127904629633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45984.127904629633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45984.127904629633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45984.127904629633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45984.127904629633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45984.127904629633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45984.127904629633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45984.127904629633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45984.127904629633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45984.127904629633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45984.127904629633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45984.127904629633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45984.127904629633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45984.127904629633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45984.127904629633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45984.127904629633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45984.127904629633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45984.127904629633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45984.127904629633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45984.127904629633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45984.127904629633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45984.127904629633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45984.127904629633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45984.127904629633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45984.127904629633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45984.127904629633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45984.127904629633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45984.127904629633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45984.127904629633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45984.127904629633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45984.127904629633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45984.127904629633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45984.127904629633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45984.127904629633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45984.127904629633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45984.127904629633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45984.127904629633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45984.127904629633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45984.127904629633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45984.127904629633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45984.127904629633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45984.127904629633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45984.127904629633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45984.127904629633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45984.127904629633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45984.127904629633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45984.127904629633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45984.127904629633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45984.127904629633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45984.127904629633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45984.127904629633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45984.127904629633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45984.127904629633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45984.127904629633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45984.127904629633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45984.127904629633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45984.127904629633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45984.127904629633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45984.127904629633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45984.127904629633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45984.127904629633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45984.127904629633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45984.127904629633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45984.127904629633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45984.127904629633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45984.127904629633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45984.127904629633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45984.127904629633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45984.127904629633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45984.127904629633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45984.127904629633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45984.127904629633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45984.127904629633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45984.127904629633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45984.127904629633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45984.127904629633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45984.127904629633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45984.127904629633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45984.127904629633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45984.127904629633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45984.127904629633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45984.127904629633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45984.127904629633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45984.127904629633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45984.127904629633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45984.127904629633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45984.127904629633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45984.127904629633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45984.127904629633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45984.127904629633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45984.127904629633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45984.127904629633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45984.127904629633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45984.127904629633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45984.127904629633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45984.127904629633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45984.127904629633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45984.127904629633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45984.127904629633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45984.127904629633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45984.127904629633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45984.127904629633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45984.127904629633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45984.127904629633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45984.127904629633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45984.127904629633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45984.127904629633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45984.127904629633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45984.127904629633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45984.127904629633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45984.127904629633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45984.127904629633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45984.127904629633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45984.127904629633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45984.127904629633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45984.127904629633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45984.127904629633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45984.127904629633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45984.127904629633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45984.127904629633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45984.127904629633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45984.127904629633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45984.127904629633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45984.127904629633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45984.127904629633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45984.127904629633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45984.127904629633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45984.127904629633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45984.127904629633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45984.127904629633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45984.127904629633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45984.127904629633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45984.127904629633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45984.127904629633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45984.127904629633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45984.127904629633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45984.127904629633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45984.127904629633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45984.127904629633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45984.127904629633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45984.127904629633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45984.127904629633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45984.127904629633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45984.127904629633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45984.127904629633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45984.127904629633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45984.127904629633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45984.127904629633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45984.127904629633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45984.127904629633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45984.127904629633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45984.127904629633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45984.127904629633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45984.127904629633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45984.127904629633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45984.127904629633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45984.127904629633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45984.127904629633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45984.127904629633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45984.127904629633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45984.127904629633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45984.127904629633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45984.127904629633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45984.127904629633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45984.127904629633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45984.127904629633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45984.127904629633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45984.127904629633</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92.295844444444811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57.939027314816485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35.466793518520717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6.6131013888953021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2.7546060185195529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45984.127904629633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45984.127904629633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45984.127904629633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45984.127904629633</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39128</v>
      </c>
      <c r="E12" s="109"/>
      <c r="F12" s="109"/>
      <c r="G12" s="111">
        <f ca="1">IFERROR(NOW()-F12,"")</f>
        <v>45984.127904629633</v>
      </c>
      <c r="H12" s="109"/>
      <c r="I12" s="109" t="str">
        <f>IFERROR(VLOOKUP(D12,DB!A:F,6,0),"")</f>
        <v>Generator-SG</v>
      </c>
      <c r="J12" s="109" t="str">
        <f>IFERROR(VLOOKUP(D12,DB!A:G,7,0),"")</f>
        <v>Vandalized</v>
      </c>
      <c r="K12" s="109"/>
      <c r="L12" s="109" t="str">
        <f>IFERROR(VLOOKUP(D12,DB!A:I,9,0),"")</f>
        <v>Latis</v>
      </c>
    </row>
    <row r="13" spans="1:13">
      <c r="A13" s="109"/>
      <c r="B13" s="109" t="str">
        <f>IFERROR(VLOOKUP(D13,DB!A:K,11,0),"")</f>
        <v/>
      </c>
      <c r="C13" s="109"/>
      <c r="D13" s="109"/>
      <c r="E13" s="109"/>
      <c r="F13" s="109"/>
      <c r="G13" s="111">
        <f ca="1">IFERROR(NOW()-F13,"")</f>
        <v>45984.127904629633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45984.127904629633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45984.127904629633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45984.127904629633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45984.127904629633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45984.127904629633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45984.127904629633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45984.127904629633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45984.127904629633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45984.127904629633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45984.127904629633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45984.127904629633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45984.127904629633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45984.127904629633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45984.127904629633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45984.127904629633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45984.127904629633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45984.127904629633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45984.127904629633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45984.127904629633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45984.127904629633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45984.127904629633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45984.127904629633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45984.127904629633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45984.127904629633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45984.127904629633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45984.127904629633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45984.127904629633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45984.127904629633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45984.127904629633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45984.127904629633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45984.127904629633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45984.127904629633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45984.127904629633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45984.127904629633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45984.127904629633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45984.127904629633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45984.127904629633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45984.127904629633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45984.127904629633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45984.127904629633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45984.127904629633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45984.127904629633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45984.127904629633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45984.127904629633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45984.127904629633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45984.127904629633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45984.127904629633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45984.127904629633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45984.127904629633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45984.127904629633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45984.127904629633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45984.127904629633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45984.127904629633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45984.127904629633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45984.127904629633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45984.127904629633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45984.127904629633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45984.127904629633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45984.127904629633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45984.127904629633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45984.127904629633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45984.127904629633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45984.127904629633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45984.127904629633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45984.127904629633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45984.127904629633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45984.127904629633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45984.127904629633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45984.127904629633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45984.127904629633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45984.127904629633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19" t="s">
        <v>38968</v>
      </c>
      <c r="E2" s="109" t="s">
        <v>39021</v>
      </c>
      <c r="F2" s="121">
        <v>45983.943680555552</v>
      </c>
      <c r="G2" s="104">
        <f t="shared" ref="G2:G11" ca="1" si="0">IFERROR(NOW()-F2,"-")</f>
        <v>0.18422407408070285</v>
      </c>
      <c r="H2" s="121">
        <v>45983.922696759262</v>
      </c>
      <c r="I2" s="119" t="str">
        <f>IFERROR(VLOOKUP(D2,DB!A:F,6,0),"")</f>
        <v>Generator-SG</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45984.127904629633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45984.127904629633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45984.127904629633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45984.127904629633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45984.127904629633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45984.127904629633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45984.127904629633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45984.127904629633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45984.127904629633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ref="G12:G60" ca="1" si="1">IFERROR(NOW()-F12,"-")</f>
        <v>45984.127904629633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49"/>
      <c r="E13" s="109"/>
      <c r="F13" s="121"/>
      <c r="G13" s="104">
        <f t="shared" ca="1" si="1"/>
        <v>45984.127904629633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45984.127904629633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45984.127904629633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45984.127904629633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45984.127904629633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45984.127904629633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45984.127904629633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49"/>
      <c r="E20" s="109"/>
      <c r="F20" s="121"/>
      <c r="G20" s="104">
        <f t="shared" ca="1" si="1"/>
        <v>45984.127904629633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45984.127904629633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45984.127904629633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45984.127904629633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45984.127904629633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45984.127904629633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45984.127904629633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49"/>
      <c r="E27" s="109"/>
      <c r="F27" s="121"/>
      <c r="G27" s="104">
        <f t="shared" ca="1" si="1"/>
        <v>45984.127904629633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45984.127904629633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45984.127904629633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45984.127904629633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45984.127904629633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45984.127904629633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45984.127904629633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49"/>
      <c r="E34" s="109"/>
      <c r="F34" s="121"/>
      <c r="G34" s="104">
        <f t="shared" ca="1" si="1"/>
        <v>45984.127904629633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45984.127904629633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45984.127904629633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45984.127904629633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45984.127904629633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45984.127904629633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45984.127904629633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49"/>
      <c r="E41" s="109"/>
      <c r="F41" s="121"/>
      <c r="G41" s="104">
        <f t="shared" ca="1" si="1"/>
        <v>45984.127904629633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45984.127904629633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45984.127904629633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45984.127904629633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45984.127904629633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45984.127904629633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45984.127904629633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49"/>
      <c r="E48" s="109"/>
      <c r="F48" s="121"/>
      <c r="G48" s="104">
        <f t="shared" ca="1" si="1"/>
        <v>45984.127904629633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45984.127904629633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45984.127904629633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45984.127904629633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45984.127904629633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45984.127904629633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45984.127904629633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49"/>
      <c r="E55" s="109"/>
      <c r="F55" s="121"/>
      <c r="G55" s="104">
        <f t="shared" ca="1" si="1"/>
        <v>45984.127904629633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45984.127904629633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45984.127904629633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45984.127904629633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45984.127904629633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45984.127904629633</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2025-11-23T00:05:33Z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