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54" documentId="120_S{2AC9BD13-BADA-5192-A53E-5A8FF88502F6}" xr6:coauthVersionLast="47" xr6:coauthVersionMax="47" xr10:uidLastSave="{3A6A5E65-00D1-415B-93C4-48DD8D1D688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<sst xmlns="http://schemas.openxmlformats.org/spreadsheetml/2006/main" count="181532" uniqueCount="39143">
  <si>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</si>
  <si>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</si>
  <si>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</si>
  <si>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</si>
  <si>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</si>
  <si>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</si>
  <si>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</si>
  <si>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</si>
  <si>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</si>
  <si>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</si>
  <si>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</si>
  <si>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</si>
  <si>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</si>
  <si>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</si>
  <si>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</si>
  <si>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</si>
  <si>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</si>
  <si>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</si>
  <si>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</si>
  <si>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</si>
  <si>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</si>
  <si>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</si>
  <si>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</si>
  <si>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</si>
  <si>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</si>
  <si>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</si>
  <si>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</si>
  <si>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</si>
  <si>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</si>
  <si>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</si>
  <si>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</si>
  <si>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</si>
  <si>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</si>
  <si>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</si>
  <si>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</si>
  <si>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</si>
  <si>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</si>
  <si>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</si>
  <si>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</si>
  <si>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</si>
  <si>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</si>
  <si>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</si>
  <si>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</si>
  <si>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</si>
  <si>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</si>
  <si>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</si>
  <si>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</si>
  <si>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</si>
  <si>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</si>
  <si>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</si>
  <si>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</si>
  <si>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</si>
  <si>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</si>
  <si>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</si>
  <si>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</si>
  <si>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</si>
  <si>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</si>
  <si>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</si>
  <si>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</si>
  <si>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</si>
  <si>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</si>
  <si>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</si>
  <si>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</si>
  <si>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</si>
  <si>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</si>
  <si>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</si>
  <si>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</si>
  <si>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</si>
  <si>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</si>
  <si>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</si>
  <si>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</si>
  <si>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</si>
  <si>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</si>
  <si>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</si>
  <si>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</si>
  <si>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</si>
  <si>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</si>
  <si>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</si>
  <si>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</si>
  <si>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</si>
  <si>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</si>
  <si>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</si>
  <si>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</si>
  <si>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</si>
  <si>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</si>
  <si>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</si>
  <si>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</si>
  <si>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</si>
  <si>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</si>
  <si>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</si>
  <si>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</si>
  <si>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</si>
  <si>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</si>
  <si>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</si>
  <si>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</si>
  <si>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</si>
  <si>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</si>
  <si>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</si>
  <si>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</si>
  <si>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</si>
  <si>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</si>
  <si>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</si>
  <si>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</si>
  <si>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</si>
  <si>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</si>
  <si>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</si>
  <si>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</si>
  <si>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</si>
  <si>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</si>
  <si>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</si>
  <si>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</si>
  <si>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</si>
  <si>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</si>
  <si>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</si>
  <si>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</si>
  <si>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</si>
  <si>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</si>
  <si>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</si>
  <si>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</si>
  <si>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</si>
  <si>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</si>
  <si>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</si>
  <si>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</si>
  <si>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</si>
  <si>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</si>
  <si>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</si>
  <si>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</si>
  <si>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</si>
  <si>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</si>
  <si>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</si>
  <si>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</si>
  <si>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</si>
  <si>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</si>
  <si>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</si>
  <si>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</si>
  <si>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</si>
  <si>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</si>
  <si>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</si>
  <si>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</si>
  <si>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</si>
  <si>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</si>
  <si>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</si>
  <si>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</si>
  <si>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</si>
  <si>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</si>
  <si>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</si>
  <si>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</si>
  <si>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</si>
  <si>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</si>
  <si>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</si>
  <si>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</si>
  <si>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</si>
  <si>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</si>
  <si>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</si>
  <si>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</si>
  <si>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</si>
  <si>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</si>
  <si>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</si>
  <si>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</si>
  <si>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</si>
  <si>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</si>
  <si>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</si>
  <si>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</si>
  <si>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</si>
  <si>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</si>
  <si>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</si>
  <si>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</si>
  <si>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</si>
  <si>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</si>
  <si>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</si>
  <si>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</si>
  <si>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</si>
  <si>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</si>
  <si>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</si>
  <si>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</si>
  <si>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</si>
  <si>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</si>
  <si>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</si>
  <si>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</si>
  <si>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</si>
  <si>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</si>
  <si>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</si>
  <si>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</si>
  <si>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</si>
  <si>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</si>
  <si>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</si>
  <si>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</si>
  <si>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</si>
  <si>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</si>
  <si>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</si>
  <si>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</si>
  <si>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</si>
  <si>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</si>
  <si>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</si>
  <si>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</si>
  <si>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</si>
  <si>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</si>
  <si>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</si>
  <si>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</si>
  <si>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</si>
  <si>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</si>
  <si>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</si>
  <si>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</si>
  <si>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</si>
  <si>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</si>
  <si>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</si>
  <si>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</si>
  <si>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</si>
  <si>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</si>
  <si>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</si>
  <si>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</si>
  <si>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</si>
  <si>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</si>
  <si>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</si>
  <si>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</si>
  <si>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</si>
  <si>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</si>
  <si>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</si>
  <si>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</si>
  <si>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</si>
  <si>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</si>
  <si>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</si>
  <si>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</si>
  <si>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</si>
  <si>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</si>
  <si>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</si>
  <si>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</si>
  <si>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</si>
  <si>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</si>
  <si>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</si>
  <si>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</si>
  <si>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</si>
  <si>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</si>
  <si>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</si>
  <si>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</si>
  <si>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</si>
  <si>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</si>
  <si>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</si>
  <si>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</si>
  <si>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</si>
  <si>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</si>
  <si>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</si>
  <si>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</si>
  <si>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</si>
  <si>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</si>
  <si>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</si>
  <si>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</si>
  <si>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</si>
  <si>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</si>
  <si>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</si>
  <si>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</si>
  <si>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</si>
  <si>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</si>
  <si>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</si>
  <si>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</si>
  <si>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</si>
  <si>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</si>
  <si>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</si>
  <si>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</si>
  <si>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</si>
  <si>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</si>
  <si>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</si>
  <si>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</si>
  <si>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</si>
  <si>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</si>
  <si>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</si>
  <si>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</si>
  <si>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</si>
  <si>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</si>
  <si>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</si>
  <si>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</si>
  <si>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</si>
  <si>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</si>
  <si>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</si>
  <si>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</si>
  <si>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</si>
  <si>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</si>
  <si>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</si>
  <si>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</si>
  <si>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</si>
  <si>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</si>
  <si>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</si>
  <si>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</si>
  <si>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</si>
  <si>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</si>
  <si>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</si>
  <si>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</si>
  <si>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</si>
  <si>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</si>
  <si>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</si>
  <si>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</si>
  <si>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</si>
  <si>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</si>
  <si>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</si>
  <si>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</si>
  <si>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</si>
  <si>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</si>
  <si>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</si>
  <si>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</si>
  <si>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</si>
  <si>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</si>
  <si>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</si>
  <si>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</si>
  <si>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</si>
  <si>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</si>
  <si>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</si>
  <si>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</si>
  <si>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</si>
  <si>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</si>
  <si>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</si>
  <si>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</si>
  <si>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</si>
  <si>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</si>
  <si>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</si>
  <si>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</si>
  <si>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</si>
  <si>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</si>
  <si>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</si>
  <si>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</si>
  <si>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</si>
  <si>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</si>
  <si>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</si>
  <si>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</si>
  <si>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</si>
  <si>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</si>
  <si>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</si>
  <si>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</si>
  <si>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</si>
  <si>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</si>
  <si>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</si>
  <si>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</si>
  <si>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</si>
  <si>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</si>
  <si>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</si>
  <si>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</si>
  <si>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</si>
  <si>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</si>
  <si>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</si>
  <si>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</si>
  <si>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</si>
  <si>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</si>
  <si>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</si>
  <si>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</si>
  <si>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</si>
  <si>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</si>
  <si>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</si>
  <si>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</si>
  <si>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</si>
  <si>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</si>
  <si>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</si>
  <si>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</si>
  <si>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</si>
  <si>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</si>
  <si>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</si>
  <si>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</si>
  <si>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</si>
  <si>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</si>
  <si>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</si>
  <si>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</si>
  <si>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</si>
  <si>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</si>
  <si>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</si>
  <si>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</si>
  <si>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</si>
  <si>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</si>
  <si>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</si>
  <si>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</si>
  <si>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</si>
  <si>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</si>
  <si>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</si>
  <si>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</si>
  <si>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</si>
  <si>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</si>
  <si>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</si>
  <si>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</si>
  <si>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</si>
  <si>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</si>
  <si>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</si>
  <si>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</si>
  <si>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</si>
  <si>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</si>
  <si>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</si>
  <si>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</si>
  <si>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</si>
  <si>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</si>
  <si>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</si>
  <si>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</si>
  <si>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</si>
  <si>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</si>
  <si>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</si>
  <si>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</si>
  <si>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</si>
  <si>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</si>
  <si>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</si>
  <si>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</si>
  <si>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</si>
  <si>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</si>
  <si>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</si>
  <si>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</si>
  <si>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</si>
  <si>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</si>
  <si>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</si>
  <si>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</si>
  <si>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</si>
  <si>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</si>
  <si>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</si>
  <si>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</si>
  <si>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</si>
  <si>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</si>
  <si>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</si>
  <si>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</si>
  <si>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</si>
  <si>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</si>
  <si>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</si>
  <si>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</si>
  <si>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</si>
  <si>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</si>
  <si>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</si>
  <si>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</si>
  <si>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</si>
  <si>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</si>
  <si>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</si>
  <si>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</si>
  <si>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</si>
  <si>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</si>
  <si>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</si>
  <si>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</si>
  <si>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</si>
  <si>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</si>
  <si>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</si>
  <si>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</si>
  <si>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</si>
  <si>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</si>
  <si>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</si>
  <si>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</si>
  <si>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</si>
  <si>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</si>
  <si>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</si>
  <si>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</si>
  <si>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</si>
  <si>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</si>
  <si>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</si>
  <si>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</si>
  <si>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</si>
  <si>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</si>
  <si>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</si>
  <si>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</si>
  <si>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</si>
  <si>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</si>
  <si>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</si>
  <si>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</si>
  <si>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</si>
  <si>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</si>
  <si>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</si>
  <si>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</si>
  <si>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</si>
  <si>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</si>
  <si>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</si>
  <si>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</si>
  <si>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</si>
  <si>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</si>
  <si>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</si>
  <si>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</si>
  <si>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</si>
  <si>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</si>
  <si>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</si>
  <si>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</si>
  <si>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</si>
  <si>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</si>
  <si>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</si>
  <si>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</si>
  <si>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</si>
  <si>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</si>
  <si>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</si>
  <si>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</si>
  <si>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</si>
  <si>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</si>
  <si>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</si>
  <si>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</si>
  <si>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</si>
  <si>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</si>
  <si>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</si>
  <si>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</si>
  <si>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</si>
  <si>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</si>
  <si>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</si>
  <si>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</si>
  <si>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</si>
  <si>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</si>
  <si>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</si>
  <si>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</si>
  <si>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</si>
  <si>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</si>
  <si>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</si>
  <si>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</si>
  <si>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</si>
  <si>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</si>
  <si>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</si>
  <si>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</si>
  <si>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</si>
  <si>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</si>
  <si>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</si>
  <si>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</si>
  <si>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</si>
  <si>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</si>
  <si>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</si>
  <si>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</si>
  <si>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</si>
  <si>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</si>
  <si>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</si>
  <si>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</si>
  <si>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</si>
  <si>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</si>
  <si>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</si>
  <si>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</si>
  <si>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</si>
  <si>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</si>
  <si>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</si>
  <si>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</si>
  <si>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</si>
  <si>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</si>
  <si>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</si>
  <si>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</si>
  <si>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</si>
  <si>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</si>
  <si>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</si>
  <si>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</si>
  <si>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</si>
  <si>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</si>
  <si>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</si>
  <si>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</si>
  <si>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</si>
  <si>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</si>
  <si>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</si>
  <si>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</si>
  <si>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</si>
  <si>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</si>
  <si>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</si>
  <si>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</si>
  <si>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</si>
  <si>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</si>
  <si>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</si>
  <si>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</si>
  <si>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</si>
  <si>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</si>
  <si>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</si>
  <si>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</si>
  <si>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</si>
  <si>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</si>
  <si>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</si>
  <si>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</si>
  <si>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</si>
  <si>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</si>
  <si>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</si>
  <si>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</si>
  <si>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</si>
  <si>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</si>
  <si>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</si>
  <si>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</si>
  <si>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</si>
  <si>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</si>
  <si>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</si>
  <si>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</si>
  <si>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</si>
  <si>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</si>
  <si>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</si>
  <si>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</si>
  <si>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</si>
  <si>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</si>
  <si>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</si>
  <si>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</si>
  <si>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</si>
  <si>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</si>
  <si>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</si>
  <si>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</si>
  <si>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</si>
  <si>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</si>
  <si>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</si>
  <si>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</si>
  <si>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</si>
  <si>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</si>
  <si>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</si>
  <si>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</si>
  <si>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</si>
  <si>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</si>
  <si>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</si>
  <si>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</si>
  <si>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</si>
  <si>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</si>
  <si>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</si>
  <si>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</si>
  <si>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</si>
  <si>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</si>
  <si>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</si>
  <si>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</si>
  <si>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</si>
  <si>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</si>
  <si>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</si>
  <si>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</si>
  <si>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</si>
  <si>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</si>
  <si>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</si>
  <si>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</si>
  <si>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</si>
  <si>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</si>
  <si>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</si>
  <si>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</si>
  <si>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</si>
  <si>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</si>
  <si>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</si>
  <si>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</si>
  <si>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</si>
  <si>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</si>
  <si>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</si>
  <si>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</si>
  <si>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</si>
  <si>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</si>
  <si>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</si>
  <si>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</si>
  <si>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</si>
  <si>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</si>
  <si>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</si>
  <si>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</si>
  <si>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</si>
  <si>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</si>
  <si>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</si>
  <si>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</si>
  <si>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</si>
  <si>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</si>
  <si>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</si>
  <si>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</si>
  <si>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</si>
  <si>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</si>
  <si>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</si>
  <si>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</si>
  <si>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</si>
  <si>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</si>
  <si>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</si>
  <si>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</si>
  <si>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</si>
  <si>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</si>
  <si>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</si>
  <si>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</si>
  <si>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</si>
  <si>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</si>
  <si>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</si>
  <si>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</si>
  <si>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</si>
  <si>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</si>
  <si>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</si>
  <si>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</si>
  <si>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</si>
  <si>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</si>
  <si>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</si>
  <si>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</si>
  <si>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</si>
  <si>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</si>
  <si>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</si>
  <si>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</si>
  <si>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</si>
  <si>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</si>
  <si>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</si>
  <si>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</si>
  <si>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</si>
  <si>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</si>
  <si>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</si>
  <si>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</si>
  <si>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</si>
  <si>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</si>
  <si>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</si>
  <si>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</si>
  <si>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</si>
  <si>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</si>
  <si>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</si>
  <si>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</si>
  <si>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</si>
  <si>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</si>
  <si>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</si>
  <si>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</si>
  <si>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</si>
  <si>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</si>
  <si>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</si>
  <si>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</si>
  <si>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</si>
  <si>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</si>
  <si>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</si>
  <si>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</si>
  <si>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</si>
  <si>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</si>
  <si>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</si>
  <si>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</si>
  <si>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</si>
  <si>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</si>
  <si>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</si>
  <si>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</si>
  <si>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</si>
  <si>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</si>
  <si>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</si>
  <si>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</si>
  <si>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</si>
  <si>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</si>
  <si>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</si>
  <si>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</si>
  <si>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</si>
  <si>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</si>
  <si>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</si>
  <si>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</si>
  <si>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</si>
  <si>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</si>
  <si>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</si>
  <si>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</si>
  <si>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</si>
  <si>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</si>
  <si>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</si>
  <si>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</si>
  <si>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</si>
  <si>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</si>
  <si>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</si>
  <si>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</si>
  <si>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</si>
  <si>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</si>
  <si>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</si>
  <si>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</si>
  <si>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</si>
  <si>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</si>
  <si>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</si>
  <si>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</si>
  <si>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</si>
  <si>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</si>
  <si>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</si>
  <si>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</si>
  <si>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</si>
  <si>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</si>
  <si>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</si>
  <si>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</si>
  <si>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</si>
  <si>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</si>
  <si>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</si>
  <si>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</si>
  <si>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</si>
  <si>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</si>
  <si>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</si>
  <si>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</si>
  <si>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</si>
  <si>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</si>
  <si>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</si>
  <si>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</si>
  <si>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</si>
  <si>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</si>
  <si>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</si>
  <si>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</si>
  <si>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</si>
  <si>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</si>
  <si>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</si>
  <si>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</si>
  <si>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</si>
  <si>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</si>
  <si>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</si>
  <si>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</si>
  <si>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</si>
  <si>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</si>
  <si>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</si>
  <si>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</si>
  <si>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</si>
  <si>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</si>
  <si>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</si>
  <si>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</si>
  <si>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</si>
  <si>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</si>
  <si>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</si>
  <si>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</si>
  <si>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</si>
  <si>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</si>
  <si>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</si>
  <si>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</si>
  <si>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</si>
  <si>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</si>
  <si>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</si>
  <si>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</si>
  <si>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</si>
  <si>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</si>
  <si>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</si>
  <si>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</si>
  <si>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</si>
  <si>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</si>
  <si>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</si>
  <si>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</si>
  <si>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</si>
  <si>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</si>
  <si>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</si>
  <si>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</si>
  <si>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</si>
  <si>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</si>
  <si>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</si>
  <si>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</si>
  <si>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</si>
  <si>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</si>
  <si>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</si>
  <si>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</si>
  <si>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</si>
  <si>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</si>
  <si>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</si>
  <si>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</si>
  <si>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</si>
  <si>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</si>
  <si>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</si>
  <si>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</si>
  <si>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</si>
  <si>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</si>
  <si>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</si>
  <si>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</si>
  <si>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</si>
  <si>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</si>
  <si>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</si>
  <si>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</si>
  <si>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</si>
  <si>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</si>
  <si>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</si>
  <si>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</si>
  <si>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</si>
  <si>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</si>
  <si>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</si>
  <si>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</si>
  <si>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</si>
  <si>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</si>
  <si>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</si>
  <si>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</si>
  <si>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</si>
  <si>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</si>
  <si>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</si>
  <si>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</si>
  <si>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</si>
  <si>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</si>
  <si>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</si>
  <si>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</si>
  <si>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</si>
  <si>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</si>
  <si>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</si>
  <si>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</si>
  <si>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</si>
  <si>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</si>
  <si>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</si>
  <si>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</si>
  <si>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</si>
  <si>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</si>
  <si>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</si>
  <si>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</si>
  <si>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</si>
  <si>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</si>
  <si>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</si>
  <si>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</si>
  <si>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</si>
  <si>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</si>
  <si>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</si>
  <si>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</si>
  <si>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</si>
  <si>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</si>
  <si>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</si>
  <si>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</si>
  <si>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</si>
  <si>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</si>
  <si>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</si>
  <si>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</si>
  <si>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</si>
  <si>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</si>
  <si>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</si>
  <si>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</si>
  <si>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</si>
  <si>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</si>
  <si>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</si>
  <si>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</si>
  <si>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</si>
  <si>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</si>
  <si>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</si>
  <si>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</si>
  <si>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</si>
  <si>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</si>
  <si>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</si>
  <si>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</si>
  <si>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</si>
  <si>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</si>
  <si>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</si>
  <si>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</si>
  <si>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</si>
  <si>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</si>
  <si>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</si>
  <si>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</si>
  <si>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</si>
  <si>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</si>
  <si>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</si>
  <si>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</si>
  <si>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</si>
  <si>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</si>
  <si>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</si>
  <si>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</si>
  <si>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</si>
  <si>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</si>
  <si>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</si>
  <si>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</si>
  <si>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</si>
  <si>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</si>
  <si>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</si>
  <si>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</si>
  <si>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</si>
  <si>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</si>
  <si>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</si>
  <si>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</si>
  <si>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</si>
  <si>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</si>
  <si>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</si>
  <si>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</si>
  <si>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</si>
  <si>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</si>
  <si>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</si>
  <si>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</si>
  <si>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</si>
  <si>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</si>
  <si>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</si>
  <si>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</si>
  <si>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</si>
  <si>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</si>
  <si>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</si>
  <si>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</si>
  <si>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</si>
  <si>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</si>
  <si>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</si>
  <si>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</si>
  <si>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</si>
  <si>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</si>
  <si>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</si>
  <si>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</si>
  <si>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</si>
  <si>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</si>
  <si>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</si>
  <si>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</si>
  <si>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</si>
  <si>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</si>
  <si>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</si>
  <si>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</si>
  <si>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</si>
  <si>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</si>
  <si>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</si>
  <si>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</si>
  <si>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</si>
  <si>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</si>
  <si>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</si>
  <si>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</si>
  <si>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</si>
  <si>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</si>
  <si>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</si>
  <si>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</si>
  <si>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</si>
  <si>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</si>
  <si>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</si>
  <si>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</si>
  <si>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</si>
  <si>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</si>
  <si>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</si>
  <si>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</si>
  <si>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</si>
  <si>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</si>
  <si>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</si>
  <si>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</si>
  <si>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</si>
  <si>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</si>
  <si>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</si>
  <si>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</si>
  <si>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</si>
  <si>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</si>
  <si>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</si>
  <si>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</si>
  <si>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</si>
  <si>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</si>
  <si>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</si>
  <si>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</si>
  <si>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</si>
  <si>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</si>
  <si>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</si>
  <si>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</si>
  <si>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</si>
  <si>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</si>
  <si>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</si>
  <si>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</si>
  <si>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</si>
  <si>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</si>
  <si>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</si>
  <si>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</si>
  <si>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</si>
  <si>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</si>
  <si>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</si>
  <si>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</si>
  <si>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</si>
  <si>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</si>
  <si>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</si>
  <si>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</si>
  <si>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</si>
  <si>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</si>
  <si>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</si>
  <si>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</si>
  <si>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</si>
  <si>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</si>
  <si>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</si>
  <si>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</si>
  <si>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</si>
  <si>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</si>
  <si>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</si>
  <si>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</si>
  <si>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</si>
  <si>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</si>
  <si>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</si>
  <si>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</si>
  <si>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</si>
  <si>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</si>
  <si>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</si>
  <si>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</si>
  <si>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</si>
  <si>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</si>
  <si>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</si>
  <si>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</si>
  <si>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</si>
  <si>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</si>
  <si>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</si>
  <si>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</si>
  <si>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</si>
  <si>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</si>
  <si>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</si>
  <si>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</si>
  <si>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</si>
  <si>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</si>
  <si>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</si>
  <si>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</si>
  <si>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</si>
  <si>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</si>
  <si>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</si>
  <si>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</si>
  <si>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</si>
  <si>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</si>
  <si>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</si>
  <si>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</si>
  <si>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</si>
  <si>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</si>
  <si>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</si>
  <si>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</si>
  <si>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</si>
  <si>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</si>
  <si>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</si>
  <si>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</si>
  <si>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</si>
  <si>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</si>
  <si>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</si>
  <si>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</si>
  <si>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</si>
  <si>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</si>
  <si>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</si>
  <si>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</si>
  <si>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</si>
  <si>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</si>
  <si>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</si>
  <si>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</si>
  <si>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</si>
  <si>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</si>
  <si>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</si>
  <si>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</si>
  <si>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</si>
  <si>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</si>
  <si>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</si>
  <si>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</si>
  <si>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</si>
  <si>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</si>
  <si>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</si>
  <si>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</si>
  <si>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</si>
  <si>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</si>
  <si>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</si>
  <si>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</si>
  <si>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</si>
  <si>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</si>
  <si>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</si>
  <si>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</si>
  <si>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</si>
  <si>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</si>
  <si>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</si>
  <si>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</si>
  <si>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</si>
  <si>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</si>
  <si>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</si>
  <si>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</si>
  <si>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</si>
  <si>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</si>
  <si>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</si>
  <si>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</si>
  <si>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</si>
  <si>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</si>
  <si>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</si>
  <si>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</si>
  <si>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</si>
  <si>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</si>
  <si>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</si>
  <si>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</si>
  <si>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</si>
  <si>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</si>
  <si>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</si>
  <si>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</si>
  <si>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</si>
  <si>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</si>
  <si>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</si>
  <si>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</si>
  <si>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</si>
  <si>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</si>
  <si>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</si>
  <si>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</si>
  <si>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</si>
  <si>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</si>
  <si>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</si>
  <si>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</si>
  <si>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</si>
  <si>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</si>
  <si>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</si>
  <si>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</si>
  <si>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</si>
  <si>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</si>
  <si>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</si>
  <si>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</si>
  <si>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</si>
  <si>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</si>
  <si>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</si>
  <si>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</si>
  <si>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</si>
  <si>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</si>
  <si>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</si>
  <si>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</si>
  <si>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</si>
  <si>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</si>
  <si>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</si>
  <si>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</si>
  <si>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</si>
  <si>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</si>
  <si>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</si>
  <si>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</si>
  <si>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</si>
  <si>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</si>
  <si>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</si>
  <si>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</si>
  <si>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</si>
  <si>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</si>
  <si>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</si>
  <si>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</si>
  <si>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</si>
  <si>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</si>
  <si>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</si>
  <si>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</si>
  <si>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</si>
  <si>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</si>
  <si>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</si>
  <si>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</si>
  <si>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</si>
  <si>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</si>
  <si>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</si>
  <si>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</si>
  <si>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</si>
  <si>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</si>
  <si>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</si>
  <si>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</si>
  <si>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</si>
  <si>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</si>
  <si>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</si>
  <si>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</si>
  <si>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</si>
  <si>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</si>
  <si>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</si>
  <si>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</si>
  <si>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</si>
  <si>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</si>
  <si>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</si>
  <si>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</si>
  <si>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</si>
  <si>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</si>
  <si>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</si>
  <si>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</si>
  <si>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</si>
  <si>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</si>
  <si>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</si>
  <si>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</si>
  <si>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</si>
  <si>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</si>
  <si>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</si>
  <si>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</si>
  <si>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</si>
  <si>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</si>
  <si>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</si>
  <si>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</si>
  <si>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</si>
  <si>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</si>
  <si>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</si>
  <si>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</si>
  <si>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</si>
  <si>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</si>
  <si>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</si>
  <si>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</si>
  <si>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</si>
  <si>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</si>
  <si>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</si>
  <si>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</si>
  <si>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</si>
  <si>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</si>
  <si>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</si>
  <si>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</si>
  <si>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</si>
  <si>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</si>
  <si>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</si>
  <si>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</si>
  <si>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</si>
  <si>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</si>
  <si>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</si>
  <si>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</si>
  <si>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</si>
  <si>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</si>
  <si>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</si>
  <si>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</si>
  <si>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</si>
  <si>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</si>
  <si>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</si>
  <si>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</si>
  <si>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</si>
  <si>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</si>
  <si>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</si>
  <si>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</si>
  <si>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</si>
  <si>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</si>
  <si>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</si>
  <si>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</si>
  <si>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</si>
  <si>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</si>
  <si>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</si>
  <si>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</si>
  <si>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</si>
  <si>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</si>
  <si>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</si>
  <si>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</si>
  <si>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</si>
  <si>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</si>
  <si>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</si>
  <si>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</si>
  <si>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</si>
  <si>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</si>
  <si>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</si>
  <si>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</si>
  <si>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</si>
  <si>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</si>
  <si>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</si>
  <si>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</si>
  <si>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</si>
  <si>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</si>
  <si>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</si>
  <si>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</si>
  <si>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</si>
  <si>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</si>
  <si>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</si>
  <si>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</si>
  <si>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</si>
  <si>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</si>
  <si>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</si>
  <si>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</si>
  <si>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</si>
  <si>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</si>
  <si>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</si>
  <si>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</si>
  <si>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</si>
  <si>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</si>
  <si>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</si>
  <si>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</si>
  <si>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</si>
  <si>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</si>
  <si>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</si>
  <si>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</si>
  <si>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</si>
  <si>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</si>
  <si>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</si>
  <si>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</si>
  <si>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</si>
  <si>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</si>
  <si>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</si>
  <si>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</si>
  <si>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</si>
  <si>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</si>
  <si>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</si>
  <si>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</si>
  <si>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</si>
  <si>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</si>
  <si>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</si>
  <si>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</si>
  <si>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</si>
  <si>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</si>
  <si>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</si>
  <si>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</si>
  <si>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</si>
  <si>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</si>
  <si>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</si>
  <si>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</si>
  <si>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</si>
  <si>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</si>
  <si>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</si>
  <si>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</si>
  <si>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</si>
  <si>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</si>
  <si>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</si>
  <si>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</si>
  <si>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</si>
  <si>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</si>
  <si>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</si>
  <si>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</si>
  <si>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</si>
  <si>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</si>
  <si>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</si>
  <si>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</si>
  <si>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</si>
  <si>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</si>
  <si>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</si>
  <si>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</si>
  <si>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</si>
  <si>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</si>
  <si>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</si>
  <si>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</si>
  <si>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</si>
  <si>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</si>
  <si>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</si>
  <si>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</si>
  <si>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</si>
  <si>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</si>
  <si>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</si>
  <si>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</si>
  <si>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</si>
  <si>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</si>
  <si>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</si>
  <si>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</si>
  <si>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</si>
  <si>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</si>
  <si>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</si>
  <si>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</si>
  <si>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</si>
  <si>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</si>
  <si>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</si>
  <si>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</si>
  <si>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</si>
  <si>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</si>
  <si>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</si>
  <si>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</si>
  <si>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</si>
  <si>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</si>
  <si>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</si>
  <si>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</si>
  <si>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</si>
  <si>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</si>
  <si>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</si>
  <si>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</si>
  <si>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</si>
  <si>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</si>
  <si>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</si>
  <si>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</si>
  <si>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</si>
  <si>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</si>
  <si>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</si>
  <si>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</si>
  <si>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</si>
  <si>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</si>
  <si>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</si>
  <si>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</si>
  <si>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</si>
  <si>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</si>
  <si>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</si>
  <si>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</si>
  <si>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</si>
  <si>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</si>
  <si>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</si>
  <si>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</si>
  <si>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</si>
  <si>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</si>
  <si>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</si>
  <si>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</si>
  <si>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</si>
  <si>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</si>
  <si>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</si>
  <si>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</si>
  <si>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</si>
  <si>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</si>
  <si>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</si>
  <si>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</si>
  <si>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</si>
  <si>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</si>
  <si>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</si>
  <si>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</si>
  <si>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</si>
  <si>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</si>
  <si>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</si>
  <si>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</si>
  <si>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</si>
  <si>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</si>
  <si>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</si>
  <si>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</si>
  <si>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</si>
  <si>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</si>
  <si>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</si>
  <si>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</si>
  <si>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</si>
  <si>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</si>
  <si>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</si>
  <si>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</si>
  <si>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</si>
  <si>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</si>
  <si>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</si>
  <si>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</si>
  <si>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</si>
  <si>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</si>
  <si>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</si>
  <si>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</si>
  <si>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</si>
  <si>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</si>
  <si>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</si>
  <si>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</si>
  <si>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</si>
  <si>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</si>
  <si>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</si>
  <si>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</si>
  <si>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</si>
  <si>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</si>
  <si>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</si>
  <si>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</si>
  <si>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</si>
  <si>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</si>
  <si>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</si>
  <si>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</si>
  <si>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</si>
  <si>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</si>
  <si>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</si>
  <si>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</si>
  <si>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</si>
  <si>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</si>
  <si>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</si>
  <si>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</si>
  <si>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</si>
  <si>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</si>
  <si>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</si>
  <si>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</si>
  <si>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</si>
  <si>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</si>
  <si>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</si>
  <si>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</si>
  <si>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</si>
  <si>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</si>
  <si>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</si>
  <si>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</si>
  <si>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</si>
  <si>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</si>
  <si>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</si>
  <si>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</si>
  <si>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</si>
  <si>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</si>
  <si>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</si>
  <si>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</si>
  <si>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</si>
  <si>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</si>
  <si>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</si>
  <si>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</si>
  <si>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</si>
  <si>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</si>
  <si>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</si>
  <si>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</si>
  <si>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</si>
  <si>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</si>
  <si>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</si>
  <si>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</si>
  <si>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</si>
  <si>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</si>
  <si>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</si>
  <si>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</si>
  <si>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</si>
  <si>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</si>
  <si>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</si>
  <si>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</si>
  <si>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</si>
  <si>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</si>
  <si>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</si>
  <si>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</si>
  <si>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</si>
  <si>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</si>
  <si>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</si>
  <si>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</si>
  <si>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</si>
  <si>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</si>
  <si>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</si>
  <si>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</si>
  <si>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</si>
  <si>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</si>
  <si>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</si>
  <si>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</si>
  <si>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</si>
  <si>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</si>
  <si>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</si>
  <si>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</si>
  <si>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</si>
  <si>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</si>
  <si>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</si>
  <si>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</si>
  <si>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</si>
  <si>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</si>
  <si>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</si>
  <si>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</si>
  <si>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</si>
  <si>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</si>
  <si>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</si>
  <si>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</si>
  <si>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</si>
  <si>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</si>
  <si>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</si>
  <si>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</si>
  <si>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</si>
  <si>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</si>
  <si>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</si>
  <si>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</si>
  <si>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</si>
  <si>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</si>
  <si>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</si>
  <si>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</si>
  <si>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</si>
  <si>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</si>
  <si>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</si>
  <si>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</si>
  <si>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</si>
  <si>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</si>
  <si>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</si>
  <si>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</si>
  <si>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</si>
  <si>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</si>
  <si>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</si>
  <si>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</si>
  <si>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</si>
  <si>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</si>
  <si>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</si>
  <si>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</si>
  <si>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</si>
  <si>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</si>
  <si>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</si>
  <si>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</si>
  <si>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</si>
  <si>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</si>
  <si>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</si>
  <si>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</si>
  <si>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</si>
  <si>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</si>
  <si>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</si>
  <si>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</si>
  <si>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</si>
  <si>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</si>
  <si>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</si>
  <si>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</si>
  <si>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</si>
  <si>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</si>
  <si>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</si>
  <si>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</si>
  <si>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</si>
  <si>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</si>
  <si>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</si>
  <si>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</si>
  <si>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</si>
  <si>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</si>
  <si>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</si>
  <si>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</si>
  <si>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</si>
  <si>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</si>
  <si>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</si>
  <si>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</si>
  <si>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</si>
  <si>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</si>
  <si>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</si>
  <si>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</si>
  <si>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</si>
  <si>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</si>
  <si>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</si>
  <si>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</si>
  <si>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</si>
  <si>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</si>
  <si>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</si>
  <si>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</si>
  <si>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</si>
  <si>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</si>
  <si>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</si>
  <si>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</si>
  <si>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</si>
  <si>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</si>
  <si>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</si>
  <si>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</si>
  <si>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</si>
  <si>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</si>
  <si>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</si>
  <si>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</si>
  <si>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</si>
  <si>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</si>
  <si>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</si>
  <si>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</si>
  <si>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</si>
  <si>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</si>
  <si>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</si>
  <si>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</si>
  <si>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</si>
  <si>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</si>
  <si>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</si>
  <si>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</si>
  <si>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</si>
  <si>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</si>
  <si>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</si>
  <si>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</si>
  <si>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</si>
  <si>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</si>
  <si>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</si>
  <si>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</si>
  <si>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</si>
  <si>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</si>
  <si>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</si>
  <si>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</si>
  <si>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</si>
  <si>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</si>
  <si>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</si>
  <si>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</si>
  <si>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</si>
  <si>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</si>
  <si>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</si>
  <si>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</si>
  <si>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</si>
  <si>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</si>
  <si>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</si>
  <si>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</si>
  <si>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</si>
  <si>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</si>
  <si>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</si>
  <si>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</si>
  <si>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</si>
  <si>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</si>
  <si>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</si>
  <si>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</si>
  <si>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</si>
  <si>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</si>
  <si>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</si>
  <si>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</si>
  <si>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</si>
  <si>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</si>
  <si>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</si>
  <si>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</si>
  <si>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</si>
  <si>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</si>
  <si>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</si>
  <si>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</si>
  <si>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</si>
  <si>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</si>
  <si>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</si>
  <si>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</si>
  <si>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</si>
  <si>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</si>
  <si>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</si>
  <si>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</si>
  <si>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</si>
  <si>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</si>
  <si>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</si>
  <si>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</si>
  <si>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</si>
  <si>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</si>
  <si>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</si>
  <si>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</si>
  <si>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</si>
  <si>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</si>
  <si>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</si>
  <si>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</si>
  <si>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</si>
  <si>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</si>
  <si>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</si>
  <si>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</si>
  <si>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</si>
  <si>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</si>
  <si>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</si>
  <si>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</si>
  <si>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</si>
  <si>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</si>
  <si>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</si>
  <si>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</si>
  <si>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</si>
  <si>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</si>
  <si>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</si>
  <si>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</si>
  <si>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</si>
  <si>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</si>
  <si>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</si>
  <si>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</si>
  <si>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</si>
  <si>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</si>
  <si>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</si>
  <si>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</si>
  <si>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</si>
  <si>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</si>
  <si>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</si>
  <si>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</si>
  <si>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</si>
  <si>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</si>
  <si>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</si>
  <si>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</si>
  <si>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</si>
  <si>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</si>
  <si>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</si>
  <si>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</si>
  <si>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</si>
  <si>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</si>
  <si>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</si>
  <si>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</si>
  <si>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</si>
  <si>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</si>
  <si>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</si>
  <si>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</si>
  <si>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</si>
  <si>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</si>
  <si>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</si>
  <si>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</si>
  <si>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</si>
  <si>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</si>
  <si>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</si>
  <si>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</si>
  <si>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</si>
  <si>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</si>
  <si>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</si>
  <si>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</si>
  <si>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</si>
  <si>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</si>
  <si>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</si>
  <si>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</si>
  <si>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</si>
  <si>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</si>
  <si>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</si>
  <si>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</si>
  <si>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</si>
  <si>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</si>
  <si>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</si>
  <si>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</si>
  <si>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</si>
  <si>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</si>
  <si>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</si>
  <si>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</si>
  <si>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</si>
  <si>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</si>
  <si>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</si>
  <si>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</si>
  <si>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</si>
  <si>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</si>
  <si>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</si>
  <si>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</si>
  <si>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</si>
  <si>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</si>
  <si>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</si>
  <si>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</si>
  <si>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</si>
  <si>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</si>
  <si>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</si>
  <si>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</si>
  <si>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</si>
  <si>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</si>
  <si>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</si>
  <si>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</si>
  <si>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</si>
  <si>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</si>
  <si>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</si>
  <si>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</si>
  <si>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</si>
  <si>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</si>
  <si>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</si>
  <si>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</si>
  <si>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</si>
  <si>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</si>
  <si>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</si>
  <si>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</si>
  <si>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</si>
  <si>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</si>
  <si>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</si>
  <si>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</si>
  <si>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</si>
  <si>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</si>
  <si>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</si>
  <si>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</si>
  <si>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</si>
  <si>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</si>
  <si>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</si>
  <si>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</si>
  <si>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</si>
  <si>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</si>
  <si>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</si>
  <si>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</si>
  <si>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</si>
  <si>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</si>
  <si>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</si>
  <si>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</si>
  <si>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</si>
  <si>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</si>
  <si>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</si>
  <si>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</si>
  <si>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</si>
  <si>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</si>
  <si>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</si>
  <si>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</si>
  <si>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</si>
  <si>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</si>
  <si>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</si>
  <si>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</si>
  <si>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</si>
  <si>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</si>
  <si>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</si>
  <si>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</si>
  <si>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</si>
  <si>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</si>
  <si>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</si>
  <si>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</si>
  <si>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</si>
  <si>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</si>
  <si>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</si>
  <si>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</si>
  <si>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</si>
  <si>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</si>
  <si>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</si>
  <si>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</si>
  <si>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</si>
  <si>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</si>
  <si>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</si>
  <si>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</si>
  <si>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</si>
  <si>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</si>
  <si>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</si>
  <si>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</si>
  <si>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</si>
  <si>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</si>
  <si>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</si>
  <si>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</si>
  <si>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</si>
  <si>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</si>
  <si>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</si>
  <si>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</si>
  <si>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</si>
  <si>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</si>
  <si>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</si>
  <si>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</si>
  <si>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</si>
  <si>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</si>
  <si>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</si>
  <si>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</si>
  <si>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</si>
  <si>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</si>
  <si>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</si>
  <si>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</si>
  <si>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</si>
  <si>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</si>
  <si>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</si>
  <si>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</si>
  <si>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</si>
  <si>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</si>
  <si>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</si>
  <si>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</si>
  <si>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</si>
  <si>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</si>
  <si>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</si>
  <si>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</si>
  <si>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</si>
  <si>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</si>
  <si>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</si>
  <si>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</si>
  <si>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</si>
  <si>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</si>
  <si>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</si>
  <si>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</si>
  <si>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</si>
  <si>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</si>
  <si>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</si>
  <si>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</si>
  <si>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</si>
  <si>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</si>
  <si>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</si>
  <si>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</si>
  <si>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</si>
  <si>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</si>
  <si>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</si>
  <si>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</si>
  <si>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</si>
  <si>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</si>
  <si>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</si>
  <si>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</si>
  <si>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</si>
  <si>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</si>
  <si>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</si>
  <si>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</si>
  <si>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</si>
  <si>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</si>
  <si>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</si>
  <si>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</si>
  <si>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</si>
  <si>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</si>
  <si>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</si>
  <si>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</si>
  <si>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</si>
  <si>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</si>
  <si>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</si>
  <si>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</si>
  <si>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</si>
  <si>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</si>
  <si>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</si>
  <si>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</si>
  <si>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</si>
  <si>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</si>
  <si>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</si>
  <si>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</si>
  <si>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</si>
  <si>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</si>
  <si>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</si>
  <si>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</si>
  <si>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</si>
  <si>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</si>
  <si>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</si>
  <si>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</si>
  <si>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</si>
  <si>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</si>
  <si>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</si>
  <si>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</si>
  <si>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</si>
  <si>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</si>
  <si>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</si>
  <si>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</si>
  <si>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</si>
  <si>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</si>
  <si>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</si>
  <si>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</si>
  <si>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</si>
  <si>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</si>
  <si>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</si>
  <si>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</si>
  <si>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</si>
  <si>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</si>
  <si>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</si>
  <si>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</si>
  <si>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</si>
  <si>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</si>
  <si>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</si>
  <si>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</si>
  <si>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</si>
  <si>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</si>
  <si>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</si>
  <si>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</si>
  <si>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</si>
  <si>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</si>
  <si>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</si>
  <si>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</si>
  <si>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</si>
  <si>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</si>
  <si>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</si>
  <si>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</si>
  <si>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</si>
  <si>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</si>
  <si>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</si>
  <si>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</si>
  <si>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</si>
  <si>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</si>
  <si>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</si>
  <si>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</si>
  <si>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</si>
  <si>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</si>
  <si>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</si>
  <si>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</si>
  <si>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</si>
  <si>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</si>
  <si>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</si>
  <si>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</si>
  <si>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</si>
  <si>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</si>
  <si>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</si>
  <si>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</si>
  <si>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</si>
  <si>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</si>
  <si>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</si>
  <si>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</si>
  <si>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</si>
  <si>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</si>
  <si>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</si>
  <si>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</si>
  <si>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</si>
  <si>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</si>
  <si>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</si>
  <si>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</si>
  <si>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</si>
  <si>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</si>
  <si>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</si>
  <si>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</si>
  <si>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</si>
  <si>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</si>
  <si>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</si>
  <si>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</si>
  <si>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</si>
  <si>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</si>
  <si>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</si>
  <si>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</si>
  <si>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</si>
  <si>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</si>
  <si>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</si>
  <si>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</si>
  <si>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</si>
  <si>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</si>
  <si>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</si>
  <si>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</si>
  <si>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</si>
  <si>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</si>
  <si>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</si>
  <si>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</si>
  <si>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</si>
  <si>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</si>
  <si>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</si>
  <si>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</si>
  <si>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</si>
  <si>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</si>
  <si>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</si>
  <si>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</si>
  <si>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</si>
  <si>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</si>
  <si>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</si>
  <si>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</si>
  <si>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</si>
  <si>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</si>
  <si>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</si>
  <si>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</si>
  <si>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</si>
  <si>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</si>
  <si>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</si>
  <si>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</si>
  <si>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</si>
  <si>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</si>
  <si>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</si>
  <si>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</si>
  <si>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</si>
  <si>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</si>
  <si>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</si>
  <si>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</si>
  <si>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</si>
  <si>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</si>
  <si>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</si>
  <si>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</si>
  <si>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</si>
  <si>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</si>
  <si>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</si>
  <si>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</si>
  <si>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</si>
  <si>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</si>
  <si>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</si>
  <si>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</si>
  <si>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</si>
  <si>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</si>
  <si>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</si>
  <si>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</si>
  <si>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</si>
  <si>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</si>
  <si>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</si>
  <si>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</si>
  <si>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</si>
  <si>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</si>
  <si>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</si>
  <si>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</si>
  <si>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</si>
  <si>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</si>
  <si>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</si>
  <si>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</si>
  <si>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</si>
  <si>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</si>
  <si>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</si>
  <si>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</si>
  <si>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</si>
  <si>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</si>
  <si>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</si>
  <si>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</si>
  <si>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</si>
  <si>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</si>
  <si>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</si>
  <si>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</si>
  <si>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</si>
  <si>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</si>
  <si>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</si>
  <si>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</si>
  <si>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</si>
  <si>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</si>
  <si>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</si>
  <si>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</si>
  <si>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</si>
  <si>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</si>
  <si>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</si>
  <si>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</si>
  <si>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</si>
  <si>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</si>
  <si>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</si>
  <si>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</si>
  <si>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</si>
  <si>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</si>
  <si>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</si>
  <si>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</si>
  <si>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</si>
  <si>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</si>
  <si>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</si>
  <si>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</si>
  <si>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</si>
  <si>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</si>
  <si>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</si>
  <si>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</si>
  <si>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</si>
  <si>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</si>
  <si>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</si>
  <si>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</si>
  <si>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</si>
  <si>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</si>
  <si>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</si>
  <si>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</si>
  <si>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</si>
  <si>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</si>
  <si>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</si>
  <si>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</si>
  <si>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</si>
  <si>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</si>
  <si>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</si>
  <si>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</si>
  <si>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</si>
  <si>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</si>
  <si>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</si>
  <si>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</si>
  <si>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</si>
  <si>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</si>
  <si>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</si>
  <si>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</si>
  <si>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</si>
  <si>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</si>
  <si>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</si>
  <si>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</si>
  <si>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</si>
  <si>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</si>
  <si>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</si>
  <si>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</si>
  <si>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</si>
  <si>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</si>
  <si>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</si>
  <si>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</si>
  <si>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</si>
  <si>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</si>
  <si>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</si>
  <si>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</si>
  <si>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</si>
  <si>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</si>
  <si>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</si>
  <si>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</si>
  <si>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</si>
  <si>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</si>
  <si>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</si>
  <si>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</si>
  <si>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</si>
  <si>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</si>
  <si>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</si>
  <si>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</si>
  <si>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</si>
  <si>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</si>
  <si>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</si>
  <si>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</si>
  <si>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</si>
  <si>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</si>
  <si>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</si>
  <si>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</si>
  <si>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</si>
  <si>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</si>
  <si>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</si>
  <si>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</si>
  <si>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</si>
  <si>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</si>
  <si>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</si>
  <si>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</si>
  <si>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</si>
  <si>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</si>
  <si>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</si>
  <si>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</si>
  <si>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</si>
  <si>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</si>
  <si>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</si>
  <si>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</si>
  <si>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</si>
  <si>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</si>
  <si>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</si>
  <si>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</si>
  <si>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</si>
  <si>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</si>
  <si>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</si>
  <si>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</si>
  <si>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</si>
  <si>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</si>
  <si>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</si>
  <si>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</si>
  <si>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</si>
  <si>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</si>
  <si>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</si>
  <si>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</si>
  <si>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</si>
  <si>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</si>
  <si>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</si>
  <si>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</si>
  <si>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</si>
  <si>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</si>
  <si>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</si>
  <si>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</si>
  <si>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</si>
  <si>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</si>
  <si>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</si>
  <si>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</si>
  <si>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</si>
  <si>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</si>
  <si>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</si>
  <si>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</si>
  <si>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</si>
  <si>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</si>
  <si>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</si>
  <si>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</si>
  <si>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</si>
  <si>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</si>
  <si>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</si>
  <si>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</si>
  <si>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</si>
  <si>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</si>
  <si>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</si>
  <si>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</si>
  <si>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</si>
  <si>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</si>
  <si>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</si>
  <si>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</si>
  <si>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</si>
  <si>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</si>
  <si>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</si>
  <si>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</si>
  <si>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</si>
  <si>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</si>
  <si>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</si>
  <si>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</si>
  <si>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</si>
  <si>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</si>
  <si>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</si>
  <si>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</si>
  <si>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</si>
  <si>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</si>
  <si>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</si>
  <si>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</si>
  <si>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</si>
  <si>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</si>
  <si>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</si>
  <si>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</si>
  <si>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</si>
  <si>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</si>
  <si>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</si>
  <si>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</si>
  <si>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</si>
  <si>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</si>
  <si>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</si>
  <si>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</si>
  <si>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</si>
  <si>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</si>
  <si>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</si>
  <si>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</si>
  <si>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</si>
  <si>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</si>
  <si>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</si>
  <si>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</si>
  <si>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</si>
  <si>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</si>
  <si>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</si>
  <si>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</si>
  <si>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</si>
  <si>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</si>
  <si>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</si>
  <si>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</si>
  <si>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</si>
  <si>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</si>
  <si>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</si>
  <si>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</si>
  <si>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</si>
  <si>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</si>
  <si>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</si>
  <si>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</si>
  <si>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</si>
  <si>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</si>
  <si>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</si>
  <si>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</si>
  <si>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</si>
  <si>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</si>
  <si>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</si>
  <si>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</si>
  <si>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</si>
  <si>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</si>
  <si>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</si>
  <si>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</si>
  <si>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</si>
  <si>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</si>
  <si>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</si>
  <si>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</si>
  <si>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</si>
  <si>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</si>
  <si>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</si>
  <si>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</si>
  <si>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</si>
  <si>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</si>
  <si>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</si>
  <si>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</si>
  <si>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</si>
  <si>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</si>
  <si>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</si>
  <si>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</si>
  <si>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</si>
  <si>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</si>
  <si>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</si>
  <si>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</si>
  <si>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</si>
  <si>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</si>
  <si>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</si>
  <si>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</si>
  <si>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</si>
  <si>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</si>
  <si>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</si>
  <si>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</si>
  <si>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</si>
  <si>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</si>
  <si>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</si>
  <si>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</si>
  <si>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</si>
  <si>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</si>
  <si>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</si>
  <si>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</si>
  <si>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</si>
  <si>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</si>
  <si>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</si>
  <si>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</si>
  <si>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</si>
  <si>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</si>
  <si>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</si>
  <si>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</si>
  <si>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</si>
  <si>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</si>
  <si>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</si>
  <si>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</si>
  <si>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</si>
  <si>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</si>
  <si>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</si>
  <si>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</si>
  <si>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</si>
  <si>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</si>
  <si>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</si>
  <si>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</si>
  <si>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</si>
  <si>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</si>
  <si>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</si>
  <si>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</si>
  <si>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</si>
  <si>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</si>
  <si>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</si>
  <si>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</si>
  <si>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</si>
  <si>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</si>
  <si>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</si>
  <si>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</si>
  <si>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</si>
  <si>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</si>
  <si>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</si>
  <si>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</si>
  <si>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</si>
  <si>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</si>
  <si>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</si>
  <si>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</si>
  <si>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</si>
  <si>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</si>
  <si>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</si>
  <si>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</si>
  <si>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</si>
  <si>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</si>
  <si>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</si>
  <si>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</si>
  <si>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</si>
  <si>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</si>
  <si>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</si>
  <si>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</si>
  <si>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</si>
  <si>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</si>
  <si>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</si>
  <si>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</si>
  <si>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</si>
  <si>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</si>
  <si>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</si>
  <si>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</si>
  <si>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</si>
  <si>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</si>
  <si>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</si>
  <si>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</si>
  <si>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</si>
  <si>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</si>
  <si>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</si>
  <si>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</si>
  <si>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</si>
  <si>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</si>
  <si>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</si>
  <si>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</si>
  <si>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</si>
  <si>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</si>
  <si>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</si>
  <si>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</si>
  <si>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</si>
  <si>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</si>
  <si>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</si>
  <si>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</si>
  <si>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</si>
  <si>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</si>
  <si>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</si>
  <si>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</si>
  <si>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</si>
  <si>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</si>
  <si>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</si>
  <si>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</si>
  <si>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</si>
  <si>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</si>
  <si>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</si>
  <si>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</si>
  <si>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</si>
  <si>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</si>
  <si>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</si>
  <si>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</si>
  <si>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</si>
  <si>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</si>
  <si>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</si>
  <si>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</si>
  <si>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</si>
  <si>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</si>
  <si>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</si>
  <si>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</si>
  <si>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</si>
  <si>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</si>
  <si>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</si>
  <si>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</si>
  <si>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</si>
  <si>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</si>
  <si>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</si>
  <si>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</si>
  <si>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</si>
  <si>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</si>
  <si>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</si>
  <si>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</si>
  <si>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</si>
  <si>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</si>
  <si>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</si>
  <si>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</si>
  <si>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</si>
  <si>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</si>
  <si>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</si>
  <si>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</si>
  <si>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</si>
  <si>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</si>
  <si>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</si>
  <si>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</si>
  <si>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</si>
  <si>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</si>
  <si>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</si>
  <si>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</si>
  <si>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</si>
  <si>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</si>
  <si>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</si>
  <si>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</si>
  <si>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</si>
  <si>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</si>
  <si>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</si>
  <si>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</si>
  <si>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</si>
  <si>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</si>
  <si>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</si>
  <si>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</si>
  <si>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</si>
  <si>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</si>
  <si>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</si>
  <si>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</si>
  <si>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</si>
  <si>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</si>
  <si>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</si>
  <si>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</si>
  <si>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</si>
  <si>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</si>
  <si>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</si>
  <si>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</si>
  <si>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</si>
  <si>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</si>
  <si>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</si>
  <si>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</si>
  <si>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</si>
  <si>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</si>
  <si>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</si>
  <si>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</si>
  <si>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</si>
  <si>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</si>
  <si>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</si>
  <si>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</si>
  <si>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</si>
  <si>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</si>
  <si>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</si>
  <si>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</si>
  <si>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</si>
  <si>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</si>
  <si>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</si>
  <si>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</si>
  <si>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</si>
  <si>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</si>
  <si>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</si>
  <si>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</si>
  <si>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</si>
  <si>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</si>
  <si>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</si>
  <si>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</si>
  <si>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</si>
  <si>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</si>
  <si>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</si>
  <si>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</si>
  <si>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</si>
  <si>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</si>
  <si>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</si>
  <si>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</si>
  <si>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</si>
  <si>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</si>
  <si>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</si>
  <si>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</si>
  <si>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</si>
  <si>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</si>
  <si>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</si>
  <si>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</si>
  <si>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</si>
  <si>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</si>
  <si>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</si>
  <si>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</si>
  <si>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</si>
  <si>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</si>
  <si>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</si>
  <si>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</si>
  <si>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</si>
  <si>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</si>
  <si>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</si>
  <si>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</si>
  <si>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</si>
  <si>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</si>
  <si>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</si>
  <si>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</si>
  <si>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</si>
  <si>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</si>
  <si>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</si>
  <si>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</si>
  <si>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</si>
  <si>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</si>
  <si>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</si>
  <si>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</si>
  <si>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</si>
  <si>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</si>
  <si>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</si>
  <si>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</si>
  <si>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</si>
  <si>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</si>
  <si>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</si>
  <si>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</si>
  <si>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</si>
  <si>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</si>
  <si>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</si>
  <si>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</si>
  <si>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</si>
  <si>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</si>
  <si>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</si>
  <si>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</si>
  <si>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</si>
  <si>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</si>
  <si>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</si>
  <si>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</si>
  <si>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</si>
  <si>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</si>
  <si>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</si>
  <si>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</si>
  <si>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</si>
  <si>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</si>
  <si>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</si>
  <si>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</si>
  <si>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</si>
  <si>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</si>
  <si>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</si>
  <si>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</si>
  <si>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</si>
  <si>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</si>
  <si>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</si>
  <si>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</si>
  <si>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</si>
  <si>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</si>
  <si>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</si>
  <si>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</si>
  <si>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</si>
  <si>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</si>
  <si>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</si>
  <si>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</si>
  <si>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</si>
  <si>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</si>
  <si>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</si>
  <si>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</si>
  <si>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</si>
  <si>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</si>
  <si>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</si>
  <si>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</si>
  <si>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</si>
  <si>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</si>
  <si>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</si>
  <si>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</si>
  <si>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</si>
  <si>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</si>
  <si>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</si>
  <si>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</si>
  <si>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</si>
  <si>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</si>
  <si>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</si>
  <si>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</si>
  <si>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</si>
  <si>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</si>
  <si>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</si>
  <si>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</si>
  <si>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</si>
  <si>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</si>
  <si>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</si>
  <si>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</si>
  <si>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</si>
  <si>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</si>
  <si>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</si>
  <si>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</si>
  <si>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</si>
  <si>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</si>
  <si>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</si>
  <si>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</si>
  <si>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</si>
  <si>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</si>
  <si>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</si>
  <si>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</si>
  <si>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</si>
  <si>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</si>
  <si>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</si>
  <si>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</si>
  <si>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</si>
  <si>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</si>
  <si>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</si>
  <si>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</si>
  <si>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</si>
  <si>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</si>
  <si>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</si>
  <si>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</si>
  <si>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</si>
  <si>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</si>
  <si>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</si>
  <si>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</si>
  <si>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</si>
  <si>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</si>
  <si>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</si>
  <si>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</si>
  <si>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</si>
  <si>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</si>
  <si>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</si>
  <si>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</si>
  <si>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</si>
  <si>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</si>
  <si>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</si>
  <si>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</si>
  <si>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</si>
  <si>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</si>
  <si>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</si>
  <si>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</si>
  <si>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</si>
  <si>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</si>
  <si>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</si>
  <si>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</si>
  <si>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</si>
  <si>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</si>
  <si>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</si>
  <si>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</si>
  <si>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</si>
  <si>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</si>
  <si>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</si>
  <si>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</si>
  <si>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</si>
  <si>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</si>
  <si>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</si>
  <si>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</si>
  <si>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</si>
  <si>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</si>
  <si>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</si>
  <si>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</si>
  <si>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</si>
  <si>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</si>
  <si>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</si>
  <si>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</si>
  <si>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</si>
  <si>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</si>
  <si>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</si>
  <si>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</si>
  <si>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</si>
  <si>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</si>
  <si>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</si>
  <si>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</si>
  <si>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</si>
  <si>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</si>
  <si>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</si>
  <si>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</si>
  <si>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</si>
  <si>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</si>
  <si>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</si>
  <si>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</si>
  <si>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</si>
  <si>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</si>
  <si>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</si>
  <si>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</si>
  <si>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</si>
  <si>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</si>
  <si>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</si>
  <si>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</si>
  <si>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</si>
  <si>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</si>
  <si>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</si>
  <si>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</si>
  <si>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</si>
  <si>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</si>
  <si>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</si>
  <si>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</si>
  <si>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</si>
  <si>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</si>
  <si>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</si>
  <si>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</si>
  <si>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</si>
  <si>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</si>
  <si>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</si>
  <si>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</si>
  <si>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</si>
  <si>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</si>
  <si>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</si>
  <si>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</si>
  <si>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</si>
  <si>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</si>
  <si>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</si>
  <si>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</si>
  <si>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</si>
  <si>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</si>
  <si>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</si>
  <si>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</si>
  <si>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</si>
  <si>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</si>
  <si>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</si>
  <si>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</si>
  <si>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</si>
  <si>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</si>
  <si>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</si>
  <si>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</si>
  <si>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</si>
  <si>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</si>
  <si>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</si>
  <si>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</si>
  <si>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</si>
  <si>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</si>
  <si>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</si>
  <si>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</si>
  <si>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</si>
  <si>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</si>
  <si>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</si>
  <si>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</si>
  <si>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</si>
  <si>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</si>
  <si>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</si>
  <si>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</si>
  <si>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</si>
  <si>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</si>
  <si>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</si>
  <si>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</si>
  <si>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</si>
  <si>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</si>
  <si>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</si>
  <si>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</si>
  <si>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</si>
  <si>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</si>
  <si>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</si>
  <si>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</si>
  <si>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</si>
  <si>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</si>
  <si>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</si>
  <si>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</si>
  <si>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</si>
  <si>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</si>
  <si>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</si>
  <si>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</si>
  <si>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</si>
  <si>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</si>
  <si>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</si>
  <si>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</si>
  <si>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</si>
  <si>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</si>
  <si>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</si>
  <si>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</si>
  <si>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</si>
  <si>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</si>
  <si>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</si>
  <si>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</si>
  <si>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</si>
  <si>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</si>
  <si>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</si>
  <si>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</si>
  <si>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</si>
  <si>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</si>
  <si>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</si>
  <si>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</si>
  <si>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</si>
  <si>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</si>
  <si>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</si>
  <si>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</si>
  <si>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</si>
  <si>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</si>
  <si>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</si>
  <si>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</si>
  <si>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</si>
  <si>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</si>
  <si>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</si>
  <si>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</si>
  <si>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</si>
  <si>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</si>
  <si>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</si>
  <si>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</si>
  <si>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</si>
  <si>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</si>
  <si>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</si>
  <si>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</si>
  <si>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</si>
  <si>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</si>
  <si>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</si>
  <si>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</si>
  <si>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</si>
  <si>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</si>
  <si>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</si>
  <si>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</si>
  <si>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</si>
  <si>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</si>
  <si>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</si>
  <si>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</si>
  <si>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</si>
  <si>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</si>
  <si>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</si>
  <si>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</si>
  <si>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</si>
  <si>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</si>
  <si>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</si>
  <si>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</si>
  <si>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</si>
  <si>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</si>
  <si>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</si>
  <si>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</si>
  <si>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</si>
  <si>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</si>
  <si>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</si>
  <si>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</si>
  <si>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</si>
  <si>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</si>
  <si>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</si>
  <si>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</si>
  <si>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</si>
  <si>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</si>
  <si>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</si>
  <si>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</si>
  <si>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</si>
  <si>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</si>
  <si>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</si>
  <si>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</si>
  <si>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</si>
  <si>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</si>
  <si>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</si>
  <si>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</si>
  <si>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</si>
  <si>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</si>
  <si>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</si>
  <si>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</si>
  <si>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</si>
  <si>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</si>
  <si>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</si>
  <si>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</si>
  <si>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</si>
  <si>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</si>
  <si>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</si>
  <si>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</si>
  <si>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</si>
  <si>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</si>
  <si>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</si>
  <si>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</si>
  <si>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</si>
  <si>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</si>
  <si>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</si>
  <si>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</si>
  <si>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</si>
  <si>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</si>
  <si>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</si>
  <si>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</si>
  <si>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</si>
  <si>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</si>
  <si>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</si>
  <si>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</si>
  <si>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</si>
  <si>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</si>
  <si>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</si>
  <si>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</si>
  <si>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</si>
  <si>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</si>
  <si>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</si>
  <si>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</si>
  <si>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</si>
  <si>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</si>
  <si>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</si>
  <si>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</si>
  <si>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</si>
  <si>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</si>
  <si>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</si>
  <si>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</si>
  <si>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</si>
  <si>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</si>
  <si>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</si>
  <si>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</si>
  <si>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</si>
  <si>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</si>
  <si>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</si>
  <si>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</si>
  <si>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</si>
  <si>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</si>
  <si>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</si>
  <si>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</si>
  <si>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</si>
  <si>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</si>
  <si>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</si>
  <si>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</si>
  <si>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</si>
  <si>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</si>
  <si>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</si>
  <si>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</si>
  <si>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</si>
  <si>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</si>
  <si>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</si>
  <si>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</si>
  <si>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</si>
  <si>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</si>
  <si>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</si>
  <si>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</si>
  <si>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</si>
  <si>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</si>
  <si>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</si>
  <si>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</si>
  <si>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</si>
  <si>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</si>
  <si>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</si>
  <si>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</si>
  <si>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</si>
  <si>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</si>
  <si>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</si>
  <si>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</si>
  <si>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</si>
  <si>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</si>
  <si>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</si>
  <si>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</si>
  <si>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</si>
  <si>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</si>
  <si>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</si>
  <si>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</si>
  <si>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</si>
  <si>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</si>
  <si>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</si>
  <si>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</si>
  <si>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</si>
  <si>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</si>
  <si>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</si>
  <si>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</si>
  <si>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</si>
  <si>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</si>
  <si>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</si>
  <si>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</si>
  <si>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</si>
  <si>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</si>
  <si>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</si>
  <si>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</si>
  <si>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</si>
  <si>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</si>
  <si>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</si>
  <si>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</si>
  <si>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</si>
  <si>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</si>
  <si>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</si>
  <si>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</si>
  <si>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</si>
  <si>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</si>
  <si>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</si>
  <si>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</si>
  <si>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</si>
  <si>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</si>
  <si>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</si>
  <si>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</si>
  <si>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</si>
  <si>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</si>
  <si>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</si>
  <si>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</si>
  <si>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</si>
  <si>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</si>
  <si>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</si>
  <si>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</si>
  <si>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</si>
  <si>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</si>
  <si>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</si>
  <si>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</si>
  <si>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</si>
  <si>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</si>
  <si>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</si>
  <si>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</si>
  <si>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</si>
  <si>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</si>
  <si>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</si>
  <si>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</si>
  <si>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</si>
  <si>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</si>
  <si>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</si>
  <si>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</si>
  <si>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</si>
  <si>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</si>
  <si>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</si>
  <si>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</si>
  <si>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</si>
  <si>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</si>
  <si>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</si>
  <si>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</si>
  <si>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</si>
  <si>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</si>
  <si>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</si>
  <si>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</si>
  <si>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</si>
  <si>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</si>
  <si>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</si>
  <si>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</si>
  <si>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</si>
  <si>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</si>
  <si>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</si>
  <si>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</si>
  <si>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</si>
  <si>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</si>
  <si>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</si>
  <si>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</si>
  <si>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</si>
  <si>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</si>
  <si>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</si>
  <si>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</si>
  <si>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</si>
  <si>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</si>
  <si>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</si>
  <si>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</si>
  <si>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</si>
  <si>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</si>
  <si>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</si>
  <si>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</si>
  <si>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</si>
  <si>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</si>
  <si>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</si>
  <si>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</si>
  <si>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</si>
  <si>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</si>
  <si>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</si>
  <si>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</si>
  <si>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</si>
  <si>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</si>
  <si>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</si>
  <si>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</si>
  <si>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</si>
  <si>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</si>
  <si>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</si>
  <si>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</si>
  <si>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</si>
  <si>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</si>
  <si>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</si>
  <si>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</si>
  <si>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</si>
  <si>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</si>
  <si>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</si>
  <si>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</si>
  <si>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</si>
  <si>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</si>
  <si>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</si>
  <si>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</si>
  <si>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</si>
  <si>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</si>
  <si>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</si>
  <si>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</si>
  <si>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</si>
  <si>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</si>
  <si>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</si>
  <si>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</si>
  <si>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</si>
  <si>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</si>
  <si>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</si>
  <si>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</si>
  <si>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</si>
  <si>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</si>
  <si>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</si>
  <si>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</si>
  <si>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</si>
  <si>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</si>
  <si>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</si>
  <si>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</si>
  <si>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</si>
  <si>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</si>
  <si>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</si>
  <si>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</si>
  <si>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</si>
  <si>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</si>
  <si>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</si>
  <si>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</si>
  <si>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</si>
  <si>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</si>
  <si>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</si>
  <si>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</si>
  <si>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</si>
  <si>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</si>
  <si>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</si>
  <si>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</si>
  <si>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</si>
  <si>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</si>
  <si>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</si>
  <si>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</si>
  <si>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</si>
  <si>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</si>
  <si>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</si>
  <si>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</si>
  <si>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</si>
  <si>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</si>
  <si>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</si>
  <si>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</si>
  <si>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</si>
  <si>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</si>
  <si>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</si>
  <si>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</si>
  <si>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</si>
  <si>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</si>
  <si>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</si>
  <si>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</si>
  <si>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</si>
  <si>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</si>
  <si>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</si>
  <si>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</si>
  <si>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</si>
  <si>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</si>
  <si>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</si>
  <si>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</si>
  <si>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</si>
  <si>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</si>
  <si>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</si>
  <si>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</si>
  <si>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</si>
  <si>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</si>
  <si>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</si>
  <si>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</si>
  <si>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</si>
  <si>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</si>
  <si>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</si>
  <si>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</si>
  <si>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</si>
  <si>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</si>
  <si>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</si>
  <si>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</si>
  <si>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</si>
  <si>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</si>
  <si>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</si>
  <si>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</si>
  <si>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</si>
  <si>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</si>
  <si>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</si>
  <si>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</si>
  <si>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</si>
  <si>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</si>
  <si>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</si>
  <si>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</si>
  <si>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</si>
  <si>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</si>
  <si>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</si>
  <si>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</si>
  <si>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</si>
  <si>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</si>
  <si>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</si>
  <si>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</si>
  <si>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</si>
  <si>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</si>
  <si>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</si>
  <si>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</si>
  <si>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</si>
  <si>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</si>
  <si>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</si>
  <si>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</si>
  <si>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</si>
  <si>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</si>
  <si>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</si>
  <si>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</si>
  <si>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</si>
  <si>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</si>
  <si>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</si>
  <si>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</si>
  <si>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</si>
  <si>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</si>
  <si>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</si>
  <si>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</si>
  <si>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</si>
  <si>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</si>
  <si>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</si>
  <si>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</si>
  <si>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</si>
  <si>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</si>
  <si>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</si>
  <si>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</si>
  <si>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</si>
  <si>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</si>
  <si>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</si>
  <si>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</si>
  <si>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</si>
  <si>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</si>
  <si>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</si>
  <si>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</si>
  <si>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</si>
  <si>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</si>
  <si>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</si>
  <si>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</si>
  <si>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</si>
  <si>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</si>
  <si>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</si>
  <si>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</si>
  <si>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</si>
  <si>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</si>
  <si>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</si>
  <si>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</si>
  <si>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</si>
  <si>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</si>
  <si>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</si>
  <si>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</si>
  <si>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</si>
  <si>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</si>
  <si>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</si>
  <si>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</si>
  <si>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</si>
  <si>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</si>
  <si>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</si>
  <si>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</si>
  <si>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</si>
  <si>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</si>
  <si>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</si>
  <si>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</si>
  <si>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</si>
  <si>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</si>
  <si>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</si>
  <si>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</si>
  <si>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</si>
  <si>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</si>
  <si>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</si>
  <si>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</si>
  <si>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</si>
  <si>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</si>
  <si>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</si>
  <si>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</si>
  <si>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</si>
  <si>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</si>
  <si>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</si>
  <si>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</si>
  <si>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</si>
  <si>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</si>
  <si>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</si>
  <si>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</si>
  <si>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</si>
  <si>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</si>
  <si>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</si>
  <si>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</si>
  <si>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</si>
  <si>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</si>
  <si>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</si>
  <si>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</si>
  <si>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</si>
  <si>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</si>
  <si>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</si>
  <si>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</si>
  <si>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</si>
  <si>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</si>
  <si>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</si>
  <si>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</si>
  <si>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</si>
  <si>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</si>
  <si>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</si>
  <si>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</si>
  <si>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</si>
  <si>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</si>
  <si>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</si>
  <si>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</si>
  <si>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</si>
  <si>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</si>
  <si>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</si>
  <si>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</si>
  <si>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</si>
  <si>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</si>
  <si>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</si>
  <si>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</si>
  <si>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</si>
  <si>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</si>
  <si>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</si>
  <si>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</si>
  <si>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</si>
  <si>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</si>
  <si>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</si>
  <si>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</si>
  <si>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</si>
  <si>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</si>
  <si>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</si>
  <si>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</si>
  <si>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</si>
  <si>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</si>
  <si>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</si>
  <si>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</si>
  <si>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</si>
  <si>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</si>
  <si>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</si>
  <si>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</si>
  <si>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</si>
  <si>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</si>
  <si>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</si>
  <si>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</si>
  <si>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</si>
  <si>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</si>
  <si>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</si>
  <si>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</si>
  <si>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</si>
  <si>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</si>
  <si>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</si>
  <si>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</si>
  <si>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</si>
  <si>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</si>
  <si>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</si>
  <si>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</si>
  <si>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</si>
  <si>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</si>
  <si>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</si>
  <si>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</si>
  <si>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</si>
  <si>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</si>
  <si>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</si>
  <si>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</si>
  <si>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</si>
  <si>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</si>
  <si>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</si>
  <si>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</si>
  <si>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</si>
  <si>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</si>
  <si>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</si>
  <si>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</si>
  <si>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</si>
  <si>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</si>
  <si>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</si>
  <si>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</si>
  <si>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</si>
  <si>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</si>
  <si>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</si>
  <si>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</si>
  <si>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</si>
  <si>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</si>
  <si>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</si>
  <si>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</si>
  <si>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</si>
  <si>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</si>
  <si>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</si>
  <si>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</si>
  <si>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</si>
  <si>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</si>
  <si>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</si>
  <si>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</si>
  <si>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</si>
  <si>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</si>
  <si>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</si>
  <si>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</si>
  <si>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</si>
  <si>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</si>
  <si>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</si>
  <si>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</si>
  <si>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</si>
  <si>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</si>
  <si>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</si>
  <si>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</si>
  <si>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</si>
  <si>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</si>
  <si>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</si>
  <si>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</si>
  <si>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</si>
  <si>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</si>
  <si>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</si>
  <si>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</si>
  <si>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</si>
  <si>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</si>
  <si>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</si>
  <si>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</si>
  <si>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</si>
  <si>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</si>
  <si>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</si>
  <si>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</si>
  <si>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</si>
  <si>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</si>
  <si>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</si>
  <si>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</si>
  <si>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</si>
  <si>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</si>
  <si>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</si>
  <si>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</si>
  <si>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</si>
  <si>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</si>
  <si>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</si>
  <si>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</si>
  <si>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</si>
  <si>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</si>
  <si>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</si>
  <si>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</si>
  <si>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</si>
  <si>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</si>
  <si>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</si>
  <si>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</si>
  <si>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</si>
  <si>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</si>
  <si>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</si>
  <si>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</si>
  <si>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</si>
  <si>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</si>
  <si>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</si>
  <si>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</si>
  <si>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</si>
  <si>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</si>
  <si>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</si>
  <si>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</si>
  <si>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</si>
  <si>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</si>
  <si>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</si>
  <si>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</si>
  <si>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</si>
  <si>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</si>
  <si>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</si>
  <si>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</si>
  <si>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</si>
  <si>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</si>
  <si>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</si>
  <si>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</si>
  <si>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</si>
  <si>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</si>
  <si>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</si>
  <si>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</si>
  <si>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</si>
  <si>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</si>
  <si>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</si>
  <si>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</si>
  <si>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</si>
  <si>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</si>
  <si>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</si>
  <si>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</si>
  <si>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</si>
  <si>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</si>
  <si>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</si>
  <si>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</si>
  <si>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</si>
  <si>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</si>
  <si>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</si>
  <si>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</si>
  <si>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</si>
  <si>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</si>
  <si>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</si>
  <si>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</si>
  <si>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</si>
  <si>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</si>
  <si>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</si>
  <si>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</si>
  <si>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</si>
  <si>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</si>
  <si>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</si>
  <si>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</si>
  <si>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</si>
  <si>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</si>
  <si>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</si>
  <si>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</si>
  <si>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</si>
  <si>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</si>
  <si>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</si>
  <si>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</si>
  <si>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</si>
  <si>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</si>
  <si>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</si>
  <si>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</si>
  <si>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</si>
  <si>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</si>
  <si>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</si>
  <si>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</si>
  <si>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</si>
  <si>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</si>
  <si>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</si>
  <si>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</si>
  <si>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</si>
  <si>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</si>
  <si>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</si>
  <si>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</si>
  <si>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</si>
  <si>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</si>
  <si>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</si>
  <si>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</si>
  <si>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</si>
  <si>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</si>
  <si>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</si>
  <si>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</si>
  <si>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</si>
  <si>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</si>
  <si>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</si>
  <si>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</si>
  <si>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</si>
  <si>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</si>
  <si>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</si>
  <si>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</si>
  <si>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</si>
  <si>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</si>
  <si>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</si>
  <si>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</si>
  <si>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</si>
  <si>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</si>
  <si>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</si>
  <si>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</si>
  <si>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</si>
  <si>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</si>
  <si>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</si>
  <si>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</si>
  <si>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</si>
  <si>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</si>
  <si>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</si>
  <si>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</si>
  <si>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</si>
  <si>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</si>
  <si>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</si>
  <si>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</si>
  <si>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</si>
  <si>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</si>
  <si>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</si>
  <si>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</si>
  <si>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</si>
  <si>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</si>
  <si>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</si>
  <si>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</si>
  <si>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</si>
  <si>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</si>
  <si>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</si>
  <si>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</si>
  <si>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</si>
  <si>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</si>
  <si>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</si>
  <si>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</si>
  <si>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</si>
  <si>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</si>
  <si>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</si>
  <si>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</si>
  <si>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</si>
  <si>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</si>
  <si>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</si>
  <si>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</si>
  <si>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</si>
  <si>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</si>
  <si>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</si>
  <si>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</si>
  <si>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</si>
  <si>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</si>
  <si>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</si>
  <si>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</si>
  <si>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</si>
  <si>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</si>
  <si>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</si>
  <si>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</si>
  <si>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</si>
  <si>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</si>
  <si>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</si>
  <si>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</si>
  <si>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</si>
  <si>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</si>
  <si>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</si>
  <si>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</si>
  <si>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</si>
  <si>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</si>
  <si>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</si>
  <si>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</si>
  <si>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</si>
  <si>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</si>
  <si>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</si>
  <si>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</si>
  <si>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</si>
  <si>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</si>
  <si>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</si>
  <si>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</si>
  <si>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</si>
  <si>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</si>
  <si>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</si>
  <si>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</si>
  <si>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</si>
  <si>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</si>
  <si>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</si>
  <si>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</si>
  <si>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</si>
  <si>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</si>
  <si>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</si>
  <si>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</si>
  <si>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</si>
  <si>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</si>
  <si>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</si>
  <si>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</si>
  <si>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</si>
  <si>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</si>
  <si>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</si>
  <si>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</si>
  <si>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</si>
  <si>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</si>
  <si>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</si>
  <si>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</si>
  <si>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</si>
  <si>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</si>
  <si>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</si>
  <si>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</si>
  <si>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</si>
  <si>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</si>
  <si>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</si>
  <si>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</si>
  <si>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</si>
  <si>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</si>
  <si>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</si>
  <si>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</si>
  <si>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</si>
  <si>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</si>
  <si>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</si>
  <si>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</si>
  <si>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</si>
  <si>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</si>
  <si>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</si>
  <si>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</si>
  <si>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</si>
  <si>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</si>
  <si>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</si>
  <si>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</si>
  <si>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</si>
  <si>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</si>
  <si>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</si>
  <si>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</si>
  <si>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</si>
  <si>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</si>
  <si>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</si>
  <si>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</si>
  <si>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</si>
  <si>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</si>
  <si>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</si>
  <si>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</si>
  <si>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</si>
  <si>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</si>
  <si>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</si>
  <si>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</si>
  <si>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</si>
  <si>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</si>
  <si>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</si>
  <si>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</si>
  <si>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</si>
  <si>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</si>
  <si>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</si>
  <si>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</si>
  <si>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</si>
  <si>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</si>
  <si>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</si>
  <si>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</si>
  <si>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</si>
  <si>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</si>
  <si>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</si>
  <si>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</si>
  <si>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</si>
  <si>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</si>
  <si>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</si>
  <si>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</si>
  <si>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</si>
  <si>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</si>
  <si>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</si>
  <si>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</si>
  <si>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</si>
  <si>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</si>
  <si>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</si>
  <si>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</si>
  <si>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</si>
  <si>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</si>
  <si>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</si>
  <si>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</si>
  <si>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</si>
  <si>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</si>
  <si>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</si>
  <si>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</si>
  <si>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</si>
  <si>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</si>
  <si>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</si>
  <si>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</si>
  <si>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</si>
  <si>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</si>
  <si>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</si>
  <si>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</si>
  <si>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</si>
  <si>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</si>
  <si>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</si>
  <si>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</si>
  <si>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</si>
  <si>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</si>
  <si>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</si>
  <si>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</si>
  <si>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</si>
  <si>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</si>
  <si>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</si>
  <si>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</si>
  <si>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</si>
  <si>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</si>
  <si>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</si>
  <si>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</si>
  <si>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</si>
  <si>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</si>
  <si>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</si>
  <si>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</si>
  <si>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</si>
  <si>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</si>
  <si>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</si>
  <si>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</si>
  <si>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</si>
  <si>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</si>
  <si>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</si>
  <si>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</si>
  <si>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</si>
  <si>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</si>
  <si>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</si>
  <si>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</si>
  <si>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</si>
  <si>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</si>
  <si>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</si>
  <si>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</si>
  <si>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</si>
  <si>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</si>
  <si>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</si>
  <si>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</si>
  <si>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</si>
  <si>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</si>
  <si>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</si>
  <si>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</si>
  <si>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</si>
  <si>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</si>
  <si>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</si>
  <si>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</si>
  <si>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</si>
  <si>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</si>
  <si>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</si>
  <si>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</si>
  <si>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</si>
  <si>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</si>
  <si>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</si>
  <si>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</si>
  <si>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</si>
  <si>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</si>
  <si>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</si>
  <si>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</si>
  <si>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</si>
  <si>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</si>
  <si>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</si>
  <si>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</si>
  <si>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</si>
  <si>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</si>
  <si>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</si>
  <si>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</si>
  <si>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</si>
  <si>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</si>
  <si>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</si>
  <si>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</si>
  <si>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</si>
  <si>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</si>
  <si>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</si>
  <si>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</si>
  <si>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</si>
  <si>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</si>
  <si>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</si>
  <si>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</si>
  <si>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</si>
  <si>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</si>
  <si>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</si>
  <si>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</si>
  <si>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</si>
  <si>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</si>
  <si>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</si>
  <si>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</si>
  <si>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</si>
  <si>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</si>
  <si>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</si>
  <si>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</si>
  <si>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</si>
  <si>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</si>
  <si>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</si>
  <si>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</si>
  <si>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</si>
  <si>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</si>
  <si>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</si>
  <si>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</si>
  <si>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</si>
  <si>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</si>
  <si>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</si>
  <si>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</si>
  <si>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</si>
  <si>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</si>
  <si>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</si>
  <si>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</si>
  <si>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</si>
  <si>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</si>
  <si>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</si>
  <si>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</si>
  <si>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</si>
  <si>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</si>
  <si>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</si>
  <si>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</si>
  <si>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</si>
  <si>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</si>
  <si>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</si>
  <si>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</si>
  <si>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</si>
  <si>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</si>
  <si>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</si>
  <si>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</si>
  <si>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</si>
  <si>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</si>
  <si>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</si>
  <si>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</si>
  <si>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</si>
  <si>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</si>
  <si>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</si>
  <si>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</si>
  <si>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</si>
  <si>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</si>
  <si>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</si>
  <si>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</si>
  <si>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</si>
  <si>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</si>
  <si>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</si>
  <si>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</si>
  <si>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</si>
  <si>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</si>
  <si>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</si>
  <si>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</si>
  <si>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</si>
  <si>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</si>
  <si>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</si>
  <si>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</si>
  <si>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</si>
  <si>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</si>
  <si>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</si>
  <si>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</si>
  <si>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</si>
  <si>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</si>
  <si>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</si>
  <si>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</si>
  <si>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</si>
  <si>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</si>
  <si>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</si>
  <si>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</si>
  <si>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</si>
  <si>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</si>
  <si>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</si>
  <si>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</si>
  <si>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</si>
  <si>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</si>
  <si>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</si>
  <si>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</si>
  <si>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</si>
  <si>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</si>
  <si>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</si>
  <si>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</si>
  <si>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</si>
  <si>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</si>
  <si>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</si>
  <si>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</si>
  <si>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</si>
  <si>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</si>
  <si>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</si>
  <si>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</si>
  <si>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</si>
  <si>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</si>
  <si>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</si>
  <si>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</si>
  <si>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</si>
  <si>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</si>
  <si>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</si>
  <si>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</si>
  <si>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</si>
  <si>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</si>
  <si>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</si>
  <si>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</si>
  <si>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</si>
  <si>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</si>
  <si>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</si>
  <si>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</si>
  <si>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</si>
  <si>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</si>
  <si>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</si>
  <si>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</si>
  <si>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</si>
  <si>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</si>
  <si>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</si>
  <si>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</si>
  <si>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</si>
  <si>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</si>
  <si>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</si>
  <si>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</si>
  <si>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</si>
  <si>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</si>
  <si>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</si>
  <si>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</si>
  <si>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</si>
  <si>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</si>
  <si>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</si>
  <si>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</si>
  <si>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</si>
  <si>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</si>
  <si>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</si>
  <si>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</si>
  <si>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</si>
  <si>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</si>
  <si>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</si>
  <si>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</si>
  <si>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</si>
  <si>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</si>
  <si>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</si>
  <si>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</si>
  <si>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</si>
  <si>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</si>
  <si>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</si>
  <si>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</si>
  <si>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</si>
  <si>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</si>
  <si>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</si>
  <si>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</si>
  <si>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</si>
  <si>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</si>
  <si>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</si>
  <si>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</si>
  <si>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</si>
  <si>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</si>
  <si>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</si>
  <si>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</si>
  <si>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</si>
  <si>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</si>
  <si>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</si>
  <si>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</si>
  <si>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</si>
  <si>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</si>
  <si>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</si>
  <si>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</si>
  <si>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</si>
  <si>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</si>
  <si>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</si>
  <si>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</si>
  <si>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</si>
  <si>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</si>
  <si>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</si>
  <si>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</si>
  <si>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</si>
  <si>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</si>
  <si>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</si>
  <si>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</si>
  <si>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</si>
  <si>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</si>
  <si>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</si>
  <si>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</si>
  <si>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</si>
  <si>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</si>
  <si>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</si>
  <si>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</si>
  <si>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</si>
  <si>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</si>
  <si>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</si>
  <si>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</si>
  <si>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</si>
  <si>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</si>
  <si>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</si>
  <si>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</si>
  <si>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</si>
  <si>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</si>
  <si>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</si>
  <si>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</si>
  <si>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</si>
  <si>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</si>
  <si>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</si>
  <si>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</si>
  <si>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</si>
  <si>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</si>
  <si>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</si>
  <si>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</si>
  <si>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</si>
  <si>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</si>
  <si>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</si>
  <si>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</si>
  <si>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</si>
  <si>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</si>
  <si>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</si>
  <si>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</si>
  <si>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</si>
  <si>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</si>
  <si>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</si>
  <si>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</si>
  <si>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</si>
  <si>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</si>
  <si>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</si>
  <si>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</si>
  <si>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</si>
  <si>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</si>
  <si>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</si>
  <si>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</si>
  <si>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</si>
  <si>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</si>
  <si>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</si>
  <si>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</si>
  <si>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</si>
  <si>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</si>
  <si>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</si>
  <si>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</si>
  <si>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</si>
  <si>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</si>
  <si>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</si>
  <si>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</si>
  <si>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</si>
  <si>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</si>
  <si>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</si>
  <si>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</si>
  <si>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</si>
  <si>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</si>
  <si>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</si>
  <si>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</si>
  <si>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</si>
  <si>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</si>
  <si>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</si>
  <si>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</si>
  <si>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</si>
  <si>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</si>
  <si>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</si>
  <si>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</si>
  <si>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</si>
  <si>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</si>
  <si>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</si>
  <si>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</si>
  <si>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</si>
  <si>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</si>
  <si>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</si>
  <si>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</si>
  <si>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</si>
  <si>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</si>
  <si>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</si>
  <si>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</si>
  <si>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</si>
  <si>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</si>
  <si>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</si>
  <si>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</si>
  <si>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</si>
  <si>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</si>
  <si>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</si>
  <si>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</si>
  <si>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</si>
  <si>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</si>
  <si>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</si>
  <si>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</si>
  <si>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</si>
  <si>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</si>
  <si>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</si>
  <si>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</si>
  <si>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</si>
  <si>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</si>
  <si>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</si>
  <si>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</si>
  <si>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</si>
  <si>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</si>
  <si>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</si>
  <si>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</si>
  <si>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</si>
  <si>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</si>
  <si>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</si>
  <si>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</si>
  <si>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</si>
  <si>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</si>
  <si>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</si>
  <si>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</si>
  <si>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</si>
  <si>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</si>
  <si>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</si>
  <si>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</si>
  <si>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</si>
  <si>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</si>
  <si>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</si>
  <si>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</si>
  <si>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</si>
  <si>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</si>
  <si>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</si>
  <si>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</si>
  <si>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</si>
  <si>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</si>
  <si>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</si>
  <si>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</si>
  <si>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</si>
  <si>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</si>
  <si>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</si>
  <si>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</si>
  <si>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</si>
  <si>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</si>
  <si>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</si>
  <si>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</si>
  <si>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</si>
  <si>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</si>
  <si>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</si>
  <si>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</si>
  <si>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</si>
  <si>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</si>
  <si>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</si>
  <si>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</si>
  <si>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</si>
  <si>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</si>
  <si>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</si>
  <si>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</si>
  <si>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</si>
  <si>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</si>
  <si>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</si>
  <si>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</si>
  <si>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</si>
  <si>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</si>
  <si>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</si>
  <si>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</si>
  <si>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</si>
  <si>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</si>
  <si>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</si>
  <si>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</si>
  <si>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</si>
  <si>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</si>
  <si>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</si>
  <si>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</si>
  <si>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</si>
  <si>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</si>
  <si>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</si>
  <si>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</si>
  <si>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</si>
  <si>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</si>
  <si>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</si>
  <si>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</si>
  <si>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</si>
  <si>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</si>
  <si>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</si>
  <si>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</si>
  <si>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</si>
  <si>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</si>
  <si>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</si>
  <si>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</si>
  <si>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</si>
  <si>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</si>
  <si>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</si>
  <si>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</si>
  <si>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</si>
  <si>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</si>
  <si>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</si>
  <si>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</si>
  <si>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</si>
  <si>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</si>
  <si>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</si>
  <si>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</si>
  <si>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</si>
  <si>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</si>
  <si>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</si>
  <si>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</si>
  <si>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</si>
  <si>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</si>
  <si>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</si>
  <si>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</si>
  <si>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</si>
  <si>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</si>
  <si>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</si>
  <si>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</si>
  <si>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</si>
  <si>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</si>
  <si>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</si>
  <si>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</si>
  <si>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</si>
  <si>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</si>
  <si>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</si>
  <si>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</si>
  <si>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</si>
  <si>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</si>
  <si>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</si>
  <si>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</si>
  <si>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</si>
  <si>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</si>
  <si>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</si>
  <si>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</si>
  <si>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</si>
  <si>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</si>
  <si>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</si>
  <si>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</si>
  <si>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</si>
  <si>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</si>
  <si>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</si>
  <si>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</si>
  <si>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</si>
  <si>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</si>
  <si>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</si>
  <si>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</si>
  <si>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</si>
  <si>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</si>
  <si>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</si>
  <si>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</si>
  <si>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</si>
  <si>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</si>
  <si>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</si>
  <si>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</si>
  <si>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</si>
  <si>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</si>
  <si>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</si>
  <si>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</si>
  <si>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</si>
  <si>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</si>
  <si>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</si>
  <si>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</si>
  <si>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</si>
  <si>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</si>
  <si>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</si>
  <si>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</si>
  <si>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</si>
  <si>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</si>
  <si>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</si>
  <si>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</si>
  <si>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</si>
  <si>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</si>
  <si>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</si>
  <si>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</si>
  <si>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</si>
  <si>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</si>
  <si>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</si>
  <si>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</si>
  <si>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</si>
  <si>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</si>
  <si>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</si>
  <si>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</si>
  <si>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</si>
  <si>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</si>
  <si>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</si>
  <si>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</si>
  <si>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</si>
  <si>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</si>
  <si>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</si>
  <si>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</si>
  <si>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</si>
  <si>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</si>
  <si>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</si>
  <si>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</si>
  <si>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</si>
  <si>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</si>
  <si>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</si>
  <si>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</si>
  <si>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</si>
  <si>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</si>
  <si>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</si>
  <si>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</si>
  <si>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</si>
  <si>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</si>
  <si>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</si>
  <si>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</si>
  <si>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</si>
  <si>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</si>
  <si>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</si>
  <si>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</si>
  <si>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</si>
  <si>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</si>
  <si>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</si>
  <si>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</si>
  <si>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</si>
  <si>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</si>
  <si>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</si>
  <si>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</si>
  <si>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</si>
  <si>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</si>
  <si>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</si>
  <si>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</si>
  <si>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</si>
  <si>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</si>
  <si>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</si>
  <si>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</si>
  <si>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</si>
  <si>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</si>
  <si>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</si>
  <si>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</si>
  <si>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</si>
  <si>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</si>
  <si>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</si>
  <si>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</si>
  <si>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</si>
  <si>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</si>
  <si>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</si>
  <si>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</si>
  <si>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</si>
  <si>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</si>
  <si>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</si>
  <si>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</si>
  <si>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</si>
  <si>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</si>
  <si>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</si>
  <si>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</si>
  <si>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</si>
  <si>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</si>
  <si>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</si>
  <si>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</si>
  <si>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</si>
  <si>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</si>
  <si>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</si>
  <si>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</si>
  <si>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</si>
  <si>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</si>
  <si>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</si>
  <si>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</si>
  <si>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</si>
  <si>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</si>
  <si>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</si>
  <si>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</si>
  <si>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</si>
  <si>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</si>
  <si>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</si>
  <si>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</si>
  <si>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</si>
  <si>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</si>
  <si>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</si>
  <si>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</si>
  <si>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</si>
  <si>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</si>
  <si>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</si>
  <si>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</si>
  <si>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</si>
  <si>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</si>
  <si>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</si>
  <si>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</si>
  <si>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</si>
  <si>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</si>
  <si>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</si>
  <si>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</si>
  <si>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</si>
  <si>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</si>
  <si>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</si>
  <si>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</si>
  <si>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</si>
  <si>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</si>
  <si>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</si>
  <si>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</si>
  <si>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</si>
  <si>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</si>
  <si>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</si>
  <si>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</si>
  <si>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</si>
  <si>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</si>
  <si>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</si>
  <si>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</si>
  <si>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</si>
  <si>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</si>
  <si>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</si>
  <si>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</si>
  <si>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</si>
  <si>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</si>
  <si>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</si>
  <si>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</si>
  <si>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</si>
  <si>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</si>
  <si>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</si>
  <si>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</si>
  <si>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</si>
  <si>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</si>
  <si>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</si>
  <si>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</si>
  <si>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</si>
  <si>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</si>
  <si>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</si>
  <si>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</si>
  <si>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</si>
  <si>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</si>
  <si>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</si>
  <si>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</si>
  <si>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</si>
  <si>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</si>
  <si>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</si>
  <si>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</si>
  <si>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</si>
  <si>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</si>
  <si>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</si>
  <si>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</si>
  <si>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</si>
  <si>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</si>
  <si>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</si>
  <si>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</si>
  <si>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</si>
  <si>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</si>
  <si>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</si>
  <si>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</si>
  <si>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</si>
  <si>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</si>
  <si>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</si>
  <si>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</si>
  <si>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</si>
  <si>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</si>
  <si>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</si>
  <si>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</si>
  <si>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</si>
  <si>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</si>
  <si>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</si>
  <si>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</si>
  <si>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</si>
  <si>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</si>
  <si>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</si>
  <si>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</si>
  <si>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</si>
  <si>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</si>
  <si>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</si>
  <si>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</si>
  <si>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</si>
  <si>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</si>
  <si>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</si>
  <si>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</si>
  <si>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</si>
  <si>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</si>
  <si>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</si>
  <si>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</si>
  <si>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</si>
  <si>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</si>
  <si>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</si>
  <si>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</si>
  <si>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</si>
  <si>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</si>
  <si>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</si>
  <si>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</si>
  <si>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</si>
  <si>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</si>
  <si>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</si>
  <si>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</si>
  <si>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</si>
  <si>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</si>
  <si>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</si>
  <si>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</si>
  <si>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</si>
  <si>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</si>
  <si>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</si>
  <si>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</si>
  <si>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</si>
  <si>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</si>
  <si>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</si>
  <si>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</si>
  <si>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</si>
  <si>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</si>
  <si>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</si>
  <si>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</si>
  <si>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</si>
  <si>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</si>
  <si>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</si>
  <si>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</si>
  <si>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</si>
  <si>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</si>
  <si>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</si>
  <si>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</si>
  <si>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</si>
  <si>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</si>
  <si>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</si>
  <si>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</si>
  <si>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</si>
  <si>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</si>
  <si>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</si>
  <si>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</si>
  <si>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</si>
  <si>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</si>
  <si>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</si>
  <si>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</si>
  <si>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</si>
  <si>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</si>
  <si>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</si>
  <si>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</si>
  <si>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</si>
  <si>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</si>
  <si>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</si>
  <si>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</si>
  <si>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</si>
  <si>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</si>
  <si>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</si>
  <si>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</si>
  <si>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</si>
  <si>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</si>
  <si>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</si>
  <si>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</si>
  <si>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</si>
  <si>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</si>
  <si>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</si>
  <si>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</si>
  <si>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</si>
  <si>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</si>
  <si>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</si>
  <si>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</si>
  <si>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</si>
  <si>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</si>
  <si>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</si>
  <si>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</si>
  <si>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</si>
  <si>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</si>
  <si>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</si>
  <si>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</si>
  <si>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</si>
  <si>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</si>
  <si>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</si>
  <si>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</si>
  <si>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</si>
  <si>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</si>
  <si>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</si>
  <si>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</si>
  <si>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</si>
  <si>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</si>
  <si>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</si>
  <si>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</si>
  <si>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</si>
  <si>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</si>
  <si>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</si>
  <si>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</si>
  <si>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</si>
  <si>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</si>
  <si>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</si>
  <si>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</si>
  <si>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</si>
  <si>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</si>
  <si>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</si>
  <si>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</si>
  <si>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</si>
  <si>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</si>
  <si>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</si>
  <si>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</si>
  <si>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</si>
  <si>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</si>
  <si>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</si>
  <si>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</si>
  <si>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</si>
  <si>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</si>
  <si>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</si>
  <si>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</si>
  <si>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</si>
  <si>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</si>
  <si>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</si>
  <si>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</si>
  <si>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</si>
  <si>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</si>
  <si>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</si>
  <si>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</si>
  <si>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</si>
  <si>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</si>
  <si>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</si>
  <si>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</si>
  <si>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</si>
  <si>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</si>
  <si>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</si>
  <si>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</si>
  <si>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</si>
  <si>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</si>
  <si>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</si>
  <si>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</si>
  <si>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</si>
  <si>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</si>
  <si>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</si>
  <si>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</si>
  <si>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</si>
  <si>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</si>
  <si>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</si>
  <si>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</si>
  <si>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</si>
  <si>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</si>
  <si>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</si>
  <si>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</si>
  <si>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</si>
  <si>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</si>
  <si>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</si>
  <si>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</si>
  <si>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</si>
  <si>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</si>
  <si>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</si>
  <si>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</si>
  <si>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</si>
  <si>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</si>
  <si>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</si>
  <si>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</si>
  <si>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</si>
  <si>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</si>
  <si>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</si>
  <si>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</si>
  <si>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</si>
  <si>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</si>
  <si>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</si>
  <si>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</si>
  <si>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</si>
  <si>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</si>
  <si>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</si>
  <si>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</si>
  <si>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</si>
  <si>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</si>
  <si>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</si>
  <si>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</si>
  <si>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</si>
  <si>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</si>
  <si>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</si>
  <si>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</si>
  <si>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</si>
  <si>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</si>
  <si>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</si>
  <si>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</si>
  <si>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</si>
  <si>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</si>
  <si>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</si>
  <si>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</si>
  <si>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</si>
  <si>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</si>
  <si>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</si>
  <si>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</si>
  <si>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</si>
  <si>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</si>
  <si>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</si>
  <si>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</si>
  <si>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</si>
  <si>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</si>
  <si>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</si>
  <si>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</si>
  <si>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</si>
  <si>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</si>
  <si>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</si>
  <si>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</si>
  <si>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</si>
  <si>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</si>
  <si>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</si>
  <si>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</si>
  <si>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</si>
  <si>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</si>
  <si>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</si>
  <si>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</si>
  <si>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</si>
  <si>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</si>
  <si>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</si>
  <si>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</si>
  <si>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</si>
  <si>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</si>
  <si>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</si>
  <si>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</si>
  <si>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</si>
  <si>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</si>
  <si>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</si>
  <si>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</si>
  <si>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</si>
  <si>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</si>
  <si>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</si>
  <si>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</si>
  <si>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</si>
  <si>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</si>
  <si>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</si>
  <si>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</si>
  <si>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</si>
  <si>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</si>
  <si>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</si>
  <si>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</si>
  <si>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</si>
  <si>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</si>
  <si>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</si>
  <si>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</si>
  <si>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</si>
  <si>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</si>
  <si>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</si>
  <si>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</si>
  <si>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</si>
  <si>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</si>
  <si>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</si>
  <si>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</si>
  <si>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</si>
  <si>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</si>
  <si>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</si>
  <si>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</si>
  <si>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</si>
  <si>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</si>
  <si>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</si>
  <si>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</si>
  <si>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</si>
  <si>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</si>
  <si>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</si>
  <si>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</si>
  <si>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</si>
  <si>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</si>
  <si>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</si>
  <si>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</si>
  <si>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</si>
  <si>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</si>
  <si>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</si>
  <si>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</si>
  <si>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</si>
  <si>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</si>
  <si>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</si>
  <si>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</si>
  <si>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</si>
  <si>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</si>
  <si>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</si>
  <si>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</si>
  <si>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</si>
  <si>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</si>
  <si>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</si>
  <si>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</si>
  <si>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</si>
  <si>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</si>
  <si>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</si>
  <si>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</si>
  <si>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</si>
  <si>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</si>
  <si>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</si>
  <si>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</si>
  <si>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</si>
  <si>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</si>
  <si>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</si>
  <si>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</si>
  <si>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</si>
  <si>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</si>
  <si>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</si>
  <si>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</si>
  <si>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</si>
  <si>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</si>
  <si>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</si>
  <si>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</si>
  <si>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</si>
  <si>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</si>
  <si>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</si>
  <si>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</si>
  <si>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</si>
  <si>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</si>
  <si>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</si>
  <si>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</si>
  <si>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</si>
  <si>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</si>
  <si>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</si>
  <si>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</si>
  <si>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</si>
  <si>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</si>
  <si>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</si>
  <si>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</si>
  <si>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</si>
  <si>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</si>
  <si>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</si>
  <si>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</si>
  <si>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</si>
  <si>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</si>
  <si>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</si>
  <si>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</si>
  <si>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</si>
  <si>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</si>
  <si>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</si>
  <si>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</si>
  <si>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</si>
  <si>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</si>
  <si>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</si>
  <si>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</si>
  <si>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</si>
  <si>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</si>
  <si>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</si>
  <si>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</si>
  <si>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</si>
  <si>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</si>
  <si>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</si>
  <si>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</si>
  <si>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</si>
  <si>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</si>
  <si>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</si>
  <si>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</si>
  <si>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</si>
  <si>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</si>
  <si>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</si>
  <si>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</si>
  <si>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</si>
  <si>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</si>
  <si>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</si>
  <si>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</si>
  <si>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</si>
  <si>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</si>
  <si>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</si>
  <si>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</si>
  <si>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</si>
  <si>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</si>
  <si>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</si>
  <si>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</si>
  <si>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</si>
  <si>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</si>
  <si>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</si>
  <si>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</si>
  <si>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</si>
  <si>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</si>
  <si>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</si>
  <si>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</si>
  <si>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</si>
  <si>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</si>
  <si>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</si>
  <si>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</si>
  <si>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</si>
  <si>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</si>
  <si>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</si>
  <si>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</si>
  <si>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</si>
  <si>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</si>
  <si>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</si>
  <si>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</si>
  <si>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</si>
  <si>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</si>
  <si>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</si>
  <si>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</si>
  <si>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</si>
  <si>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</si>
  <si>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</si>
  <si>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</si>
  <si>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</si>
  <si>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</si>
  <si>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</si>
  <si>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</si>
  <si>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</si>
  <si>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</si>
  <si>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</si>
  <si>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</si>
  <si>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</si>
  <si>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</si>
  <si>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</si>
  <si>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</si>
  <si>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</si>
  <si>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</si>
  <si>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</si>
  <si>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</si>
  <si>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</si>
  <si>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</si>
  <si>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</si>
  <si>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</si>
  <si>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</si>
  <si>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</si>
  <si>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</si>
  <si>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</si>
  <si>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</si>
  <si>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</si>
  <si>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</si>
  <si>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</si>
  <si>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</si>
  <si>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</si>
  <si>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</si>
  <si>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</si>
  <si>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</si>
  <si>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</si>
  <si>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</si>
  <si>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</si>
  <si>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</si>
  <si>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</si>
  <si>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</si>
  <si>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</si>
  <si>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</si>
  <si>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</si>
  <si>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</si>
  <si>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</si>
  <si>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</si>
  <si>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</si>
  <si>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</si>
  <si>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</si>
  <si>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</si>
  <si>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</si>
  <si>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</si>
  <si>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</si>
  <si>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</si>
  <si>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</si>
  <si>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</si>
  <si>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</si>
  <si>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</si>
  <si>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</si>
  <si>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</si>
  <si>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</si>
  <si>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</si>
  <si>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</si>
  <si>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</si>
  <si>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</si>
  <si>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</si>
  <si>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</si>
  <si>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</si>
  <si>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</si>
  <si>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</si>
  <si>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</si>
  <si>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</si>
  <si>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</si>
  <si>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</si>
  <si>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</si>
  <si>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</si>
  <si>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</si>
  <si>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</si>
  <si>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</si>
  <si>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</si>
  <si>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</si>
  <si>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</si>
  <si>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</si>
  <si>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</si>
  <si>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</si>
  <si>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</si>
  <si>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</si>
  <si>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</si>
  <si>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</si>
  <si>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</si>
  <si>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</si>
  <si>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</si>
  <si>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</si>
  <si>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</si>
  <si>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</si>
  <si>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</si>
  <si>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</si>
  <si>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</si>
  <si>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</si>
  <si>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</si>
  <si>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</si>
  <si>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</si>
  <si>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</si>
  <si>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</si>
  <si>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</si>
  <si>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</si>
  <si>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</si>
  <si>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</si>
  <si>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</si>
  <si>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</si>
  <si>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</si>
  <si>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</si>
  <si>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</si>
  <si>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</si>
  <si>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</si>
  <si>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</si>
  <si>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</si>
  <si>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</si>
  <si>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</si>
  <si>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</si>
  <si>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</si>
  <si>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</si>
  <si>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</si>
  <si>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</si>
  <si>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</si>
  <si>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</si>
  <si>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</si>
  <si>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</si>
  <si>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</si>
  <si>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</si>
  <si>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</si>
  <si>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</si>
  <si>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</si>
  <si>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</si>
  <si>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</si>
  <si>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</si>
  <si>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</si>
  <si>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</si>
  <si>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</si>
  <si>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</si>
  <si>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</si>
  <si>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</si>
  <si>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</si>
  <si>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</si>
  <si>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</si>
  <si>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</si>
  <si>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</si>
  <si>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</si>
  <si>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</si>
  <si>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</si>
  <si>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</si>
  <si>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</si>
  <si>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</si>
  <si>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</si>
  <si>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</si>
  <si>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</si>
  <si>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</si>
  <si>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</si>
  <si>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</si>
  <si>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</si>
  <si>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</si>
  <si>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</si>
  <si>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</si>
  <si>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</si>
  <si>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</si>
  <si>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</si>
  <si>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</si>
  <si>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</si>
  <si>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</si>
  <si>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</si>
  <si>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</si>
  <si>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</si>
  <si>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</si>
  <si>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</si>
  <si>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</si>
  <si>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</si>
  <si>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</si>
  <si>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</si>
  <si>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</si>
  <si>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</si>
  <si>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</si>
  <si>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</si>
  <si>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</si>
  <si>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</si>
  <si>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</si>
  <si>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</si>
  <si>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</si>
  <si>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</si>
  <si>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</si>
  <si>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</si>
  <si>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</si>
  <si>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</si>
  <si>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</si>
  <si>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</si>
  <si>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</si>
  <si>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</si>
  <si>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</si>
  <si>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</si>
  <si>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</si>
  <si>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</si>
  <si>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</si>
  <si>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</si>
  <si>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</si>
  <si>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</si>
  <si>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</si>
  <si>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</si>
  <si>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</si>
  <si>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</si>
  <si>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</si>
  <si>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</si>
  <si>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</si>
  <si>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</si>
  <si>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</si>
  <si>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</si>
  <si>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</si>
  <si>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</si>
  <si>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</si>
  <si>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</si>
  <si>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</si>
  <si>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</si>
  <si>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</si>
  <si>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</si>
  <si>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</si>
  <si>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</si>
  <si>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</si>
  <si>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</si>
  <si>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</si>
  <si>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</si>
  <si>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</si>
  <si>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</si>
  <si>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</si>
  <si>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</si>
  <si>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</si>
  <si>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</si>
  <si>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</si>
  <si>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</si>
  <si>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</si>
  <si>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</si>
  <si>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</si>
  <si>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</si>
  <si>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</si>
  <si>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</si>
  <si>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</si>
  <si>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</si>
  <si>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</si>
  <si>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</si>
  <si>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</si>
  <si>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</si>
  <si>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</si>
  <si>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</si>
  <si>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</si>
  <si>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</si>
  <si>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</si>
  <si>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</si>
  <si>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</si>
  <si>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</si>
  <si>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</si>
  <si>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</si>
  <si>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</si>
  <si>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</si>
  <si>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</si>
  <si>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</si>
  <si>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</si>
  <si>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</si>
  <si>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</si>
  <si>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</si>
  <si>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</si>
  <si>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</si>
  <si>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</si>
  <si>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</si>
  <si>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</si>
  <si>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</si>
  <si>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</si>
  <si>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</si>
  <si>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</si>
  <si>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</si>
  <si>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</si>
  <si>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</si>
  <si>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</si>
  <si>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</si>
  <si>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</si>
  <si>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</si>
  <si>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</si>
  <si>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</si>
  <si>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</si>
  <si>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</si>
  <si>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</si>
  <si>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</si>
  <si>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</si>
  <si>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</si>
  <si>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</si>
  <si>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</si>
  <si>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</si>
  <si>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</si>
  <si>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</si>
  <si>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</si>
  <si>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</si>
  <si>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</si>
  <si>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</si>
  <si>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</si>
  <si>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</si>
  <si>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</si>
  <si>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</si>
  <si>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</si>
  <si>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</si>
  <si>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</si>
  <si>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</si>
  <si>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</si>
  <si>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</si>
  <si>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</si>
  <si>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</si>
  <si>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</si>
  <si>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</si>
  <si>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</si>
  <si>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</si>
  <si>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</si>
  <si>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</si>
  <si>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</si>
  <si>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</si>
  <si>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</si>
  <si>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</si>
  <si>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</si>
  <si>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</si>
  <si>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</si>
  <si>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</si>
  <si>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</si>
  <si>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</si>
  <si>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</si>
  <si>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</si>
  <si>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</si>
  <si>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</si>
  <si>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</si>
  <si>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</si>
  <si>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</si>
  <si>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</si>
  <si>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</si>
  <si>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</si>
  <si>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</si>
  <si>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</si>
  <si>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</si>
  <si>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</si>
  <si>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</si>
  <si>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</si>
  <si>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</si>
  <si>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</si>
  <si>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</si>
  <si>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</si>
  <si>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</si>
  <si>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</si>
  <si>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</si>
  <si>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</si>
  <si>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</si>
  <si>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</si>
  <si>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</si>
  <si>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</si>
  <si>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</si>
  <si>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</si>
  <si>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</si>
  <si>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</si>
  <si>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</si>
  <si>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</si>
  <si>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</si>
  <si>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</si>
  <si>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</si>
  <si>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</si>
  <si>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</si>
  <si>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</si>
  <si>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</si>
  <si>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</si>
  <si>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</si>
  <si>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</si>
  <si>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</si>
  <si>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</si>
  <si>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</si>
  <si>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</si>
  <si>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</si>
  <si>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</si>
  <si>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</si>
  <si>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</si>
  <si>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</si>
  <si>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</si>
  <si>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</si>
  <si>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</si>
  <si>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</si>
  <si>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</si>
  <si>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</si>
  <si>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</si>
  <si>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</si>
  <si>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</si>
  <si>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</si>
  <si>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</si>
  <si>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</si>
  <si>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</si>
  <si>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</si>
  <si>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</si>
  <si>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</si>
  <si>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</si>
  <si>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</si>
  <si>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</si>
  <si>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</si>
  <si>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</si>
  <si>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</si>
  <si>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</si>
  <si>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</si>
  <si>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</si>
  <si>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</si>
  <si>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</si>
  <si>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</si>
  <si>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</si>
  <si>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</si>
  <si>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</si>
  <si>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</si>
  <si>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</si>
  <si>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</si>
  <si>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</si>
  <si>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</si>
  <si>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</si>
  <si>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</si>
  <si>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</si>
  <si>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</si>
  <si>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</si>
  <si>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</si>
  <si>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</si>
  <si>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</si>
  <si>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</si>
  <si>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</si>
  <si>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</si>
  <si>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</si>
  <si>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</si>
  <si>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</si>
  <si>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</si>
  <si>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</si>
  <si>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</si>
  <si>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</si>
  <si>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</si>
  <si>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</si>
  <si>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</si>
  <si>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</si>
  <si>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</si>
  <si>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</si>
  <si>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</si>
  <si>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</si>
  <si>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</si>
  <si>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</si>
  <si>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</si>
  <si>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</si>
  <si>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</si>
  <si>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</si>
  <si>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</si>
  <si>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</si>
  <si>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</si>
  <si>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</si>
  <si>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</si>
  <si>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</si>
  <si>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</si>
  <si>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</si>
  <si>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</si>
  <si>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</si>
  <si>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</si>
  <si>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</si>
  <si>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</si>
  <si>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</si>
  <si>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</si>
  <si>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</si>
  <si>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</si>
  <si>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</si>
  <si>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</si>
  <si>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</si>
  <si>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</si>
  <si>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</si>
  <si>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</si>
  <si>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</si>
  <si>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</si>
  <si>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</si>
  <si>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</si>
  <si>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</si>
  <si>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</si>
  <si>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</si>
  <si>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</si>
  <si>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</si>
  <si>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</si>
  <si>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</si>
  <si>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</si>
  <si>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</si>
  <si>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</si>
  <si>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</si>
  <si>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</si>
  <si>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</si>
  <si>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</si>
  <si>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</si>
  <si>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</si>
  <si>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</si>
  <si>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</si>
  <si>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</si>
  <si>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</si>
  <si>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</si>
  <si>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</si>
  <si>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</si>
  <si>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</si>
  <si>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</si>
  <si>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</si>
  <si>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</si>
  <si>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</si>
  <si>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</si>
  <si>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</si>
  <si>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</si>
  <si>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</si>
  <si>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</si>
  <si>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</si>
  <si>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</si>
  <si>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</si>
  <si>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</si>
  <si>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</si>
  <si>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</si>
  <si>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</si>
  <si>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</si>
  <si>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</si>
  <si>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</si>
  <si>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</si>
  <si>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</si>
  <si>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</si>
  <si>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</si>
  <si>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</si>
  <si>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</si>
  <si>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</si>
  <si>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</si>
  <si>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</si>
  <si>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</si>
  <si>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</si>
  <si>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</si>
  <si>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</si>
  <si>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</si>
  <si>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</si>
  <si>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</si>
  <si>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</si>
  <si>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</si>
  <si>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</si>
  <si>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</si>
  <si>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</si>
  <si>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</si>
  <si>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</si>
  <si>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</si>
  <si>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</si>
  <si>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</si>
  <si>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</si>
  <si>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</si>
  <si>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</si>
  <si>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</si>
  <si>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</si>
  <si>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</si>
  <si>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</si>
  <si>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</si>
  <si>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</si>
  <si>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</si>
  <si>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</si>
  <si>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</si>
  <si>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</si>
  <si>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</si>
  <si>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</si>
  <si>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</si>
  <si>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</si>
  <si>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</si>
  <si>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</si>
  <si>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</si>
  <si>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</si>
  <si>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</si>
  <si>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</si>
  <si>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</si>
  <si>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</si>
  <si>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</si>
  <si>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</si>
  <si>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</si>
  <si>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</si>
  <si>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</si>
  <si>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</si>
  <si>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</si>
  <si>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</si>
  <si>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</si>
  <si>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</si>
  <si>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</si>
  <si>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</si>
  <si>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</si>
  <si>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</si>
  <si>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</si>
  <si>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</si>
  <si>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</si>
  <si>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</si>
  <si>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</si>
  <si>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</si>
  <si>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</si>
  <si>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</si>
  <si>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</si>
  <si>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</si>
  <si>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</si>
  <si>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</si>
  <si>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</si>
  <si>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</si>
  <si>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</si>
  <si>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</si>
  <si>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</si>
  <si>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</si>
  <si>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</si>
  <si>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</si>
  <si>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</si>
  <si>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</si>
  <si>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</si>
  <si>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</si>
  <si>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</si>
  <si>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</si>
  <si>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</si>
  <si>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</si>
  <si>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</si>
  <si>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</si>
  <si>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</si>
  <si>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</si>
  <si>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</si>
  <si>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</si>
  <si>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</si>
  <si>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</si>
  <si>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</si>
  <si>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</si>
  <si>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</si>
  <si>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</si>
  <si>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</si>
  <si>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</si>
  <si>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</si>
  <si>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</si>
  <si>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</si>
  <si>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</si>
  <si>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</si>
  <si>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</si>
  <si>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</si>
  <si>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</si>
  <si>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</si>
  <si>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</si>
  <si>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</si>
  <si>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</si>
  <si>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</si>
  <si>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</si>
  <si>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</si>
  <si>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</si>
  <si>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</si>
  <si>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</si>
  <si>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</si>
  <si>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</si>
  <si>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</si>
  <si>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</si>
  <si>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</si>
  <si>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</si>
  <si>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</si>
  <si>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</si>
  <si>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</si>
  <si>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</si>
  <si>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</si>
  <si>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</si>
  <si>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</si>
  <si>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</si>
  <si>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</si>
  <si>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</si>
  <si>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</si>
  <si>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</si>
  <si>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</si>
  <si>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</si>
  <si>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</si>
  <si>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</si>
  <si>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</si>
  <si>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</si>
  <si>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</si>
  <si>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</si>
  <si>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</si>
  <si>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</si>
  <si>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</si>
  <si>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</si>
  <si>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</si>
  <si>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</si>
  <si>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</si>
  <si>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</si>
  <si>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</si>
  <si>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</si>
  <si>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</si>
  <si>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</si>
  <si>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</si>
  <si>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</si>
  <si>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</si>
  <si>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</si>
  <si>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</si>
  <si>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</si>
  <si>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</si>
  <si>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</si>
  <si>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</si>
  <si>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</si>
  <si>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</si>
  <si>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</si>
  <si>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</si>
  <si>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</si>
  <si>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</si>
  <si>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</si>
  <si>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</si>
  <si>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</si>
  <si>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</si>
  <si>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</si>
  <si>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</si>
  <si>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</si>
  <si>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</si>
  <si>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</si>
  <si>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</si>
  <si>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</si>
  <si>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</si>
  <si>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</si>
  <si>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</si>
  <si>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</si>
  <si>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</si>
  <si>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</si>
  <si>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</si>
  <si>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</si>
  <si>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</si>
  <si>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</si>
  <si>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</si>
  <si>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</si>
  <si>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</si>
  <si>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</si>
  <si>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</si>
  <si>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</si>
  <si>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</si>
  <si>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</si>
  <si>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</si>
  <si>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</si>
  <si>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</si>
  <si>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</si>
  <si>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</si>
  <si>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</si>
  <si>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</si>
  <si>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</si>
  <si>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</si>
  <si>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</si>
  <si>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</si>
  <si>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</si>
  <si>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</si>
  <si>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</si>
  <si>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</si>
  <si>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</si>
  <si>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</si>
  <si>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</si>
  <si>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</si>
  <si>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</si>
  <si>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</si>
  <si>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</si>
  <si>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</si>
  <si>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</si>
  <si>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</si>
  <si>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</si>
  <si>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</si>
  <si>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</si>
  <si>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</si>
  <si>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</si>
  <si>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</si>
  <si>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</si>
  <si>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</si>
  <si>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</si>
  <si>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</si>
  <si>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</si>
  <si>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</si>
  <si>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</si>
  <si>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</si>
  <si>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</si>
  <si>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</si>
  <si>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</si>
  <si>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</si>
  <si>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</si>
  <si>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</si>
  <si>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</si>
  <si>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</si>
  <si>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</si>
  <si>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</si>
  <si>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</si>
  <si>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</si>
  <si>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</si>
  <si>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</si>
  <si>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</si>
  <si>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</si>
  <si>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</si>
  <si>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</si>
  <si>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</si>
  <si>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</si>
  <si>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</si>
  <si>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</si>
  <si>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</si>
  <si>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</si>
  <si>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</si>
  <si>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</si>
  <si>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</si>
  <si>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</si>
  <si>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</si>
  <si>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</si>
  <si>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</si>
  <si>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</si>
  <si>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</si>
  <si>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</si>
  <si>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</si>
  <si>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</si>
  <si>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</si>
  <si>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</si>
  <si>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</si>
  <si>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</si>
  <si>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</si>
  <si>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</si>
  <si>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</si>
  <si>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</si>
  <si>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</si>
  <si>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</si>
  <si>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</si>
  <si>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</si>
  <si>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</si>
  <si>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</si>
  <si>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</si>
  <si>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</si>
  <si>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</si>
  <si>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</si>
  <si>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</si>
  <si>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</si>
  <si>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</si>
  <si>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</si>
  <si>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</si>
  <si>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</si>
  <si>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</si>
  <si>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</si>
  <si>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</si>
  <si>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</si>
  <si>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</si>
  <si>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</si>
  <si>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</si>
  <si>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</si>
  <si>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</si>
  <si>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</si>
  <si>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</si>
  <si>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</si>
  <si>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</si>
  <si>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</si>
  <si>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</si>
  <si>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</si>
  <si>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</si>
  <si>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</si>
  <si>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</si>
  <si>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</si>
  <si>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</si>
  <si>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</si>
  <si>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</si>
  <si>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</si>
  <si>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</si>
  <si>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</si>
  <si>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</si>
  <si>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</si>
  <si>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</si>
  <si>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</si>
  <si>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</si>
  <si>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</si>
  <si>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</si>
  <si>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</si>
  <si>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</si>
  <si>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</si>
  <si>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</si>
  <si>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</si>
  <si>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</si>
  <si>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</si>
  <si>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</si>
  <si>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</si>
  <si>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</si>
  <si>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</si>
  <si>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</si>
  <si>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</si>
  <si>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</si>
  <si>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</si>
  <si>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</si>
  <si>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</si>
  <si>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</si>
  <si>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</si>
  <si>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</si>
  <si>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</si>
  <si>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</si>
  <si>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</si>
  <si>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</si>
  <si>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</si>
  <si>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</si>
  <si>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</si>
  <si>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</si>
  <si>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</si>
  <si>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</si>
  <si>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</si>
  <si>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</si>
  <si>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</si>
  <si>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</si>
  <si>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</si>
  <si>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</si>
  <si>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</si>
  <si>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</si>
  <si>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</si>
  <si>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</si>
  <si>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</si>
  <si>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</si>
  <si>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</si>
  <si>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</si>
  <si>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</si>
  <si>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</si>
  <si>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</si>
  <si>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</si>
  <si>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</si>
  <si>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</si>
  <si>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</si>
  <si>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</si>
  <si>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</si>
  <si>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</si>
  <si>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</si>
  <si>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</si>
  <si>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</si>
  <si>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</si>
  <si>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</si>
  <si>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</si>
  <si>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</si>
  <si>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</si>
  <si>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</si>
  <si>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</si>
  <si>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</si>
  <si>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</si>
  <si>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</si>
  <si>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</si>
  <si>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</si>
  <si>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</si>
  <si>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</si>
  <si>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</si>
  <si>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</si>
  <si>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</si>
  <si>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</si>
  <si>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</si>
  <si>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</si>
  <si>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</si>
  <si>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</si>
  <si>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</si>
  <si>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</si>
  <si>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</si>
  <si>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</si>
  <si>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</si>
  <si>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</si>
  <si>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</si>
  <si>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</si>
  <si>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</si>
  <si>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</si>
  <si>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</si>
  <si>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</si>
  <si>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</si>
  <si>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</si>
  <si>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</si>
  <si>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</si>
  <si>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</si>
  <si>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</si>
  <si>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</si>
  <si>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</si>
  <si>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</si>
  <si>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</si>
  <si>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</si>
  <si>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</si>
  <si>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</si>
  <si>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</si>
  <si>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</si>
  <si>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</si>
  <si>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</si>
  <si>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</si>
  <si>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</si>
  <si>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</si>
  <si>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</si>
  <si>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</si>
  <si>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</si>
  <si>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</si>
  <si>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</si>
  <si>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</si>
  <si>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</si>
  <si>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</si>
  <si>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</si>
  <si>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</si>
  <si>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</si>
  <si>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</si>
  <si>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</si>
  <si>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</si>
  <si>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</si>
  <si>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</si>
  <si>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</si>
  <si>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</si>
  <si>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</si>
  <si>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</si>
  <si>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</si>
  <si>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</si>
  <si>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</si>
  <si>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</si>
  <si>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</si>
  <si>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</si>
  <si>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</si>
  <si>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</si>
  <si>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</si>
  <si>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</si>
  <si>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</si>
  <si>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</si>
  <si>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</si>
  <si>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</si>
  <si>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</si>
  <si>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</si>
  <si>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</si>
  <si>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</si>
  <si>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</si>
  <si>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</si>
  <si>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</si>
  <si>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</si>
  <si>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</si>
  <si>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</si>
  <si>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</si>
  <si>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</si>
  <si>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</si>
  <si>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</si>
  <si>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</si>
  <si>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</si>
  <si>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</si>
  <si>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</si>
  <si>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</si>
  <si>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</si>
  <si>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</si>
  <si>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</si>
  <si>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</si>
  <si>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</si>
  <si>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</si>
  <si>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</si>
  <si>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</si>
  <si>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</si>
  <si>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</si>
  <si>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</si>
  <si>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</si>
  <si>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</si>
  <si>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</si>
  <si>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</si>
  <si>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</si>
  <si>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</si>
  <si>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</si>
  <si>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</si>
  <si>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</si>
  <si>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</si>
  <si>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</si>
  <si>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</si>
  <si>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</si>
  <si>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</si>
  <si>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</si>
  <si>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</si>
  <si>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</si>
  <si>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</si>
  <si>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</si>
  <si>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</si>
  <si>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</si>
  <si>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</si>
  <si>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</si>
  <si>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</si>
  <si>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</si>
  <si>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</si>
  <si>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</si>
  <si>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</si>
  <si>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</si>
  <si>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</si>
  <si>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</si>
  <si>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</si>
  <si>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</si>
  <si>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</si>
  <si>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</si>
  <si>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</si>
  <si>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</si>
  <si>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</si>
  <si>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</si>
  <si>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</si>
  <si>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</si>
  <si>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</si>
  <si>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</si>
  <si>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</si>
  <si>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</si>
  <si>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</si>
  <si>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</si>
  <si>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</si>
  <si>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</si>
  <si>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</si>
  <si>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</si>
  <si>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</si>
  <si>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</si>
  <si>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</si>
  <si>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</si>
  <si>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</si>
  <si>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</si>
  <si>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</si>
  <si>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</si>
  <si>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</si>
  <si>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</si>
  <si>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</si>
  <si>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</si>
  <si>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</si>
  <si>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</si>
  <si>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</si>
  <si>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</si>
  <si>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</si>
  <si>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</si>
  <si>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</si>
  <si>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</si>
  <si>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</si>
  <si>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</si>
  <si>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</si>
  <si>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</si>
  <si>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</si>
  <si>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</si>
  <si>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</si>
  <si>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</si>
  <si>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</si>
  <si>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</si>
  <si>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</si>
  <si>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</si>
  <si>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</si>
  <si>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</si>
  <si>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</si>
  <si>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</si>
  <si>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</si>
  <si>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</si>
  <si>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</si>
  <si>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</si>
  <si>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</si>
  <si>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</si>
  <si>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</si>
  <si>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</si>
  <si>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</si>
  <si>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</si>
  <si>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</si>
  <si>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</si>
  <si>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</si>
  <si>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</si>
  <si>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</si>
  <si>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</si>
  <si>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</si>
  <si>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</si>
  <si>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</si>
  <si>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</si>
  <si>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</si>
  <si>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</si>
  <si>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</si>
  <si>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</si>
  <si>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</si>
  <si>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</si>
  <si>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</si>
  <si>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</si>
  <si>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</si>
  <si>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</si>
  <si>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</si>
  <si>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</si>
  <si>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</si>
  <si>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</si>
  <si>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</si>
  <si>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</si>
  <si>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</si>
  <si>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</si>
  <si>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</si>
  <si>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</si>
  <si>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</si>
  <si>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</si>
  <si>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</si>
  <si>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</si>
  <si>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</si>
  <si>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</si>
  <si>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</si>
  <si>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</si>
  <si>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</si>
  <si>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</si>
  <si>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</si>
  <si>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</si>
  <si>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</si>
  <si>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</si>
  <si>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</si>
  <si>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</si>
  <si>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</si>
  <si>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</si>
  <si>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</si>
  <si>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</si>
  <si>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</si>
  <si>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</si>
  <si>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</si>
  <si>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</si>
  <si>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</si>
  <si>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</si>
  <si>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</si>
  <si>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</si>
  <si>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</si>
  <si>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</si>
  <si>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</si>
  <si>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</si>
  <si>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</si>
  <si>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</si>
  <si>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</si>
  <si>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</si>
  <si>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</si>
  <si>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</si>
  <si>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</si>
  <si>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</si>
  <si>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</si>
  <si>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</si>
  <si>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</si>
  <si>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</si>
  <si>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</si>
  <si>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</si>
  <si>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</si>
  <si>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</si>
  <si>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</si>
  <si>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</si>
  <si>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</si>
  <si>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</si>
  <si>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</si>
  <si>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</si>
  <si>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</si>
  <si>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</si>
  <si>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</si>
  <si>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</si>
  <si>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</si>
  <si>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</si>
  <si>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</si>
  <si>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</si>
  <si>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</si>
  <si>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</si>
  <si>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</si>
  <si>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</si>
  <si>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</si>
  <si>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</si>
  <si>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</si>
  <si>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</si>
  <si>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</si>
  <si>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</si>
  <si>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</si>
  <si>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</si>
  <si>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</si>
  <si>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</si>
  <si>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</si>
  <si>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</si>
  <si>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</si>
  <si>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</si>
  <si>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</si>
  <si>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</si>
  <si>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</si>
  <si>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</si>
  <si>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</si>
  <si>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</si>
  <si>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</si>
  <si>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</si>
  <si>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</si>
  <si>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</si>
  <si>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</si>
  <si>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</si>
  <si>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</si>
  <si>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</si>
  <si>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</si>
  <si>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</si>
  <si>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</si>
  <si>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</si>
  <si>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</si>
  <si>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</si>
  <si>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</si>
  <si>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</si>
  <si>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</si>
  <si>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</si>
  <si>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</si>
  <si>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</si>
  <si>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</si>
  <si>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</si>
  <si>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</si>
  <si>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</si>
  <si>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</si>
  <si>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</si>
  <si>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</si>
  <si>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</si>
  <si>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</si>
  <si>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</si>
  <si>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</si>
  <si>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</si>
  <si>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</si>
  <si>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</si>
  <si>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</si>
  <si>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</si>
  <si>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</si>
  <si>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</si>
  <si>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</si>
  <si>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</si>
  <si>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</si>
  <si>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</si>
  <si>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</si>
  <si>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</si>
  <si>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</si>
  <si>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</si>
  <si>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</si>
  <si>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</si>
  <si>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</si>
  <si>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</si>
  <si>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</si>
  <si>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</si>
  <si>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</si>
  <si>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</si>
  <si>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</si>
  <si>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</si>
  <si>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</si>
  <si>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</si>
  <si>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</si>
  <si>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</si>
  <si>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</si>
  <si>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</si>
  <si>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</si>
  <si>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</si>
  <si>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</si>
  <si>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</si>
  <si>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</si>
  <si>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</si>
  <si>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</si>
  <si>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</si>
  <si>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</si>
  <si>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</si>
  <si>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</si>
  <si>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</si>
  <si>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</si>
  <si>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</si>
  <si>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</si>
  <si>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</si>
  <si>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</si>
  <si>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</si>
  <si>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</si>
  <si>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</si>
  <si>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</si>
  <si>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</si>
  <si>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</si>
  <si>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</si>
  <si>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</si>
  <si>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</si>
  <si>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</si>
  <si>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</si>
  <si>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</si>
  <si>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</si>
  <si>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</si>
  <si>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</si>
  <si>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</si>
  <si>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</si>
  <si>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</si>
  <si>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</si>
  <si>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</si>
  <si>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</si>
  <si>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</si>
  <si>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</si>
  <si>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</si>
  <si>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</si>
  <si>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</si>
  <si>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</si>
  <si>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</si>
  <si>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</si>
  <si>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</si>
  <si>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</si>
  <si>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</si>
  <si>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</si>
  <si>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</si>
  <si>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</si>
  <si>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</si>
  <si>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</si>
  <si>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</si>
  <si>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</si>
  <si>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</si>
  <si>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</si>
  <si>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</si>
  <si>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</si>
  <si>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</si>
  <si>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</si>
  <si>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</si>
  <si>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</si>
  <si>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</si>
  <si>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</si>
  <si>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</si>
  <si>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</si>
  <si>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</si>
  <si>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</si>
  <si>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</si>
  <si>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</si>
  <si>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</si>
  <si>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</si>
  <si>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</si>
  <si>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</si>
  <si>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</si>
  <si>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</si>
  <si>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</si>
  <si>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</si>
  <si>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</si>
  <si>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</si>
  <si>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</si>
  <si>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</si>
  <si>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</si>
  <si>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</si>
  <si>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</si>
  <si>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</si>
  <si>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</si>
  <si>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</si>
  <si>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</si>
  <si>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</si>
  <si>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</si>
  <si>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</si>
  <si>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</si>
  <si>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</si>
  <si>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</si>
  <si>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</si>
  <si>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</si>
  <si>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</si>
  <si>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</si>
  <si>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</si>
  <si>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</si>
  <si>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</si>
  <si>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</si>
  <si>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</si>
  <si>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</si>
  <si>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</si>
  <si>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</si>
  <si>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</si>
  <si>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</si>
  <si>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</si>
  <si>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</si>
  <si>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</si>
  <si>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</si>
  <si>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</si>
  <si>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</si>
  <si>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</si>
  <si>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</si>
  <si>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</si>
  <si>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</si>
  <si>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</si>
  <si>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</si>
  <si>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</si>
  <si>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</si>
  <si>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</si>
  <si>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</si>
  <si>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</si>
  <si>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</si>
  <si>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</si>
  <si>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</si>
  <si>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</si>
  <si>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</si>
  <si>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</si>
  <si>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</si>
  <si>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</si>
  <si>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</si>
  <si>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</si>
  <si>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</si>
  <si>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</si>
  <si>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</si>
  <si>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</si>
  <si>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</si>
  <si>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</si>
  <si>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</si>
  <si>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</si>
  <si>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</si>
  <si>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</si>
  <si>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</si>
  <si>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</si>
  <si>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</si>
  <si>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</si>
  <si>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</si>
  <si>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</si>
  <si>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</si>
  <si>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</si>
  <si>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</si>
  <si>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</si>
  <si>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</si>
  <si>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</si>
  <si>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</si>
  <si>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</si>
  <si>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</si>
  <si>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</si>
  <si>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</si>
  <si>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</si>
  <si>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</si>
  <si>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</si>
  <si>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</si>
  <si>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</si>
  <si>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</si>
  <si>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</si>
  <si>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</si>
  <si>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</si>
  <si>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</si>
  <si>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</si>
  <si>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</si>
  <si>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</si>
  <si>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</si>
  <si>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</si>
  <si>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</si>
  <si>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</si>
  <si>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</si>
  <si>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</si>
  <si>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</si>
  <si>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</si>
  <si>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</si>
  <si>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</si>
  <si>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</si>
  <si>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</si>
  <si>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</si>
  <si>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</si>
  <si>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</si>
  <si>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</si>
  <si>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</si>
  <si>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</si>
  <si>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</si>
  <si>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</si>
  <si>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</si>
  <si>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</si>
  <si>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</si>
  <si>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</si>
  <si>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</si>
  <si>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</si>
  <si>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</si>
  <si>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</si>
  <si>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</si>
  <si>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</si>
  <si>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</si>
  <si>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</si>
  <si>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</si>
  <si>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</si>
  <si>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</si>
  <si>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</si>
  <si>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</si>
  <si>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</si>
  <si>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</si>
  <si>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</si>
  <si>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</si>
  <si>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</si>
  <si>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</si>
  <si>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</si>
  <si>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</si>
  <si>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</si>
  <si>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</si>
  <si>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</si>
  <si>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</si>
  <si>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</si>
  <si>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</si>
  <si>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</si>
  <si>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</si>
  <si>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</si>
  <si>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</si>
  <si>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</si>
  <si>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</si>
  <si>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</si>
  <si>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</si>
  <si>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</si>
  <si>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</si>
  <si>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</si>
  <si>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</si>
  <si>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</si>
  <si>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</si>
  <si>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</si>
  <si>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</si>
  <si>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</si>
  <si>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</si>
  <si>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</si>
  <si>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</si>
  <si>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</si>
  <si>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</si>
  <si>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</si>
  <si>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</si>
  <si>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</si>
  <si>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</si>
  <si>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</si>
  <si>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</si>
  <si>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</si>
  <si>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</si>
  <si>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</si>
  <si>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</si>
  <si>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</si>
  <si>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</si>
  <si>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</si>
  <si>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</si>
  <si>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</si>
  <si>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</si>
  <si>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</si>
  <si>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</si>
  <si>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</si>
  <si>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</si>
  <si>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</si>
  <si>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</si>
  <si>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</si>
  <si>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</si>
  <si>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</si>
  <si>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</si>
  <si>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</si>
  <si>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</si>
  <si>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</si>
  <si>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</si>
  <si>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</si>
  <si>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</si>
  <si>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</si>
  <si>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</si>
  <si>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</si>
  <si>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</si>
  <si>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</si>
  <si>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</si>
  <si>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</si>
  <si>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</si>
  <si>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</si>
  <si>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</si>
  <si>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</si>
  <si>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</si>
  <si>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</si>
  <si>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</si>
  <si>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</si>
  <si>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</si>
  <si>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</si>
  <si>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</si>
  <si>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</si>
  <si>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</si>
  <si>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</si>
  <si>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</si>
  <si>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</si>
  <si>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</si>
  <si>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</si>
  <si>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</si>
  <si>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</si>
  <si>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</si>
  <si>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</si>
  <si>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</si>
  <si>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</si>
  <si>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</si>
  <si>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</si>
  <si>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</si>
  <si>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</si>
  <si>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</si>
  <si>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</si>
  <si>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</si>
  <si>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</si>
  <si>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</si>
  <si>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</si>
  <si>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</si>
  <si>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</si>
  <si>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</si>
  <si>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</si>
  <si>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</si>
  <si>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</si>
  <si>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</si>
  <si>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</si>
  <si>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</si>
  <si>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</si>
  <si>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</si>
  <si>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</si>
  <si>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</si>
  <si>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</si>
  <si>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</si>
  <si>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</si>
  <si>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</si>
  <si>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</si>
  <si>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</si>
  <si>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</si>
  <si>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</si>
  <si>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</si>
  <si>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</si>
  <si>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</si>
  <si>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</si>
  <si>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</si>
  <si>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</si>
  <si>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</si>
  <si>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</si>
  <si>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</si>
  <si>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</si>
  <si>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</si>
  <si>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</si>
  <si>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</si>
  <si>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</si>
  <si>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</si>
  <si>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</si>
  <si>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</si>
  <si>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</si>
  <si>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</si>
  <si>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</si>
  <si>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</si>
  <si>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</si>
  <si>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</si>
  <si>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</si>
  <si>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</si>
  <si>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</si>
  <si>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</si>
  <si>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</si>
  <si>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</si>
  <si>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</si>
  <si>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</si>
  <si>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</si>
  <si>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</si>
  <si>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</si>
  <si>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</si>
  <si>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</si>
  <si>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</si>
  <si>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</si>
  <si>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</si>
  <si>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</si>
  <si>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</si>
  <si>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</si>
  <si>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</si>
  <si>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</si>
  <si>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</si>
  <si>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</si>
  <si>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</si>
  <si>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</si>
  <si>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</si>
  <si>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</si>
  <si>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</si>
  <si>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</si>
  <si>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</si>
  <si>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</si>
  <si>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</si>
  <si>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</si>
  <si>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</si>
  <si>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</si>
  <si>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</si>
  <si>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</si>
  <si>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</si>
  <si>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</si>
  <si>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</si>
  <si>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</si>
  <si>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</si>
  <si>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</si>
  <si>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</si>
  <si>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</si>
  <si>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</si>
  <si>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</si>
  <si>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</si>
  <si>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</si>
  <si>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</si>
  <si>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</si>
  <si>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</si>
  <si>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</si>
  <si>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</si>
  <si>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</si>
  <si>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</si>
  <si>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</si>
  <si>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</si>
  <si>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</si>
  <si>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</si>
  <si>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</si>
  <si>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</si>
  <si>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</si>
  <si>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</si>
  <si>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</si>
  <si>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</si>
  <si>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</si>
  <si>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</si>
  <si>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</si>
  <si>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</si>
  <si>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</si>
  <si>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</si>
  <si>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</si>
  <si>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</si>
  <si>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</si>
  <si>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</si>
  <si>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</si>
  <si>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</si>
  <si>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</si>
  <si>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</si>
  <si>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</si>
  <si>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</si>
  <si>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</si>
  <si>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</si>
  <si>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</si>
  <si>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</si>
  <si>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</si>
  <si>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</si>
  <si>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</si>
  <si>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</si>
  <si>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</si>
  <si>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</si>
  <si>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</si>
  <si>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</si>
  <si>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</si>
  <si>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</si>
  <si>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</si>
  <si>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</si>
  <si>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</si>
  <si>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</si>
  <si>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</si>
  <si>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</si>
  <si>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</si>
  <si>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</si>
  <si>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</si>
  <si>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</si>
  <si>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</si>
  <si>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</si>
  <si>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</si>
  <si>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</si>
  <si>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</si>
  <si>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</si>
  <si>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</si>
  <si>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</si>
  <si>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</si>
  <si>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</si>
  <si>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</si>
  <si>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</si>
  <si>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</si>
  <si>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</si>
  <si>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</si>
  <si>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</si>
  <si>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</si>
  <si>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</si>
  <si>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</si>
  <si>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</si>
  <si>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</si>
  <si>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</si>
  <si>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</si>
  <si>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</si>
  <si>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</si>
  <si>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</si>
  <si>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</si>
  <si>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</si>
  <si>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</si>
  <si>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</si>
  <si>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</si>
  <si>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</si>
  <si>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</si>
  <si>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</si>
  <si>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</si>
  <si>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</si>
  <si>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</si>
  <si>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</si>
  <si>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</si>
  <si>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</si>
  <si>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</si>
  <si>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</si>
  <si>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</si>
  <si>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</si>
  <si>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</si>
  <si>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</si>
  <si>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</si>
  <si>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</si>
  <si>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</si>
  <si>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</si>
  <si>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</si>
  <si>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</si>
  <si>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</si>
  <si>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</si>
  <si>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</si>
  <si>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</si>
  <si>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</si>
  <si>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</si>
  <si>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</si>
  <si>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</si>
  <si>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</si>
  <si>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</si>
  <si>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</si>
  <si>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</si>
  <si>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</si>
  <si>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</si>
  <si>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</si>
  <si>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</si>
  <si>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</si>
  <si>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</si>
  <si>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</si>
  <si>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</si>
  <si>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</si>
  <si>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</si>
  <si>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</si>
  <si>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</si>
  <si>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</si>
  <si>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</si>
  <si>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</si>
  <si>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</si>
  <si>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</si>
  <si>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</si>
  <si>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</si>
  <si>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</si>
  <si>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</si>
  <si>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</si>
  <si>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</si>
  <si>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</si>
  <si>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</si>
  <si>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</si>
  <si>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</si>
  <si>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</si>
  <si>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</si>
  <si>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</si>
  <si>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</si>
  <si>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</si>
  <si>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</si>
  <si>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</si>
  <si>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</si>
  <si>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</si>
  <si>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</si>
  <si>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</si>
  <si>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</si>
  <si>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</si>
  <si>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</si>
  <si>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</si>
  <si>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</si>
  <si>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</si>
  <si>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</si>
  <si>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</si>
  <si>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</si>
  <si>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</si>
  <si>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</si>
  <si>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</si>
  <si>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</si>
  <si>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</si>
  <si>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</si>
  <si>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</si>
  <si>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</si>
  <si>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</si>
  <si>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</si>
  <si>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</si>
  <si>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</si>
  <si>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</si>
  <si>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</si>
  <si>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</si>
  <si>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</si>
  <si>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</si>
  <si>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</si>
  <si>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</si>
  <si>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</si>
  <si>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</si>
  <si>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</si>
  <si>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</si>
  <si>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</si>
  <si>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</si>
  <si>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</si>
  <si>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</si>
  <si>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</si>
  <si>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</si>
  <si>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</si>
  <si>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</si>
  <si>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</si>
  <si>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</si>
  <si>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</si>
  <si>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</si>
  <si>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</si>
  <si>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</si>
  <si>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</si>
  <si>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</si>
  <si>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</si>
  <si>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</si>
  <si>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</si>
  <si>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</si>
  <si>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</si>
  <si>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</si>
  <si>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</si>
  <si>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</si>
  <si>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</si>
  <si>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</si>
  <si>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</si>
  <si>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</si>
  <si>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</si>
  <si>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</si>
  <si>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</si>
  <si>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</si>
  <si>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</si>
  <si>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</si>
  <si>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</si>
  <si>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</si>
  <si>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</si>
  <si>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</si>
  <si>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</si>
  <si>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</si>
  <si>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</si>
  <si>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</si>
  <si>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</si>
  <si>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</si>
  <si>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</si>
  <si>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</si>
  <si>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</si>
  <si>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</si>
  <si>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</si>
  <si>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</si>
  <si>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</si>
  <si>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</si>
  <si>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</si>
  <si>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</si>
  <si>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</si>
  <si>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</si>
  <si>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</si>
  <si>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</si>
  <si>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</si>
  <si>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</si>
  <si>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</si>
  <si>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</si>
  <si>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</si>
  <si>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</si>
  <si>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</si>
  <si>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</si>
  <si>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</si>
  <si>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</si>
  <si>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</si>
  <si>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</si>
  <si>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</si>
  <si>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</si>
  <si>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</si>
  <si>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</si>
  <si>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</si>
  <si>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</si>
  <si>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</si>
  <si>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</si>
  <si>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</si>
  <si>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</si>
  <si>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</si>
  <si>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</si>
  <si>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</si>
  <si>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</si>
  <si>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</si>
  <si>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</si>
  <si>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</si>
  <si>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</si>
  <si>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</si>
  <si>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</si>
  <si>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</si>
  <si>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</si>
  <si>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</si>
  <si>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</si>
  <si>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</si>
  <si>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</si>
  <si>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</si>
  <si>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</si>
  <si>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</si>
  <si>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</si>
  <si>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</si>
  <si>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</si>
  <si>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</si>
  <si>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</si>
  <si>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</si>
  <si>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</si>
  <si>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</si>
  <si>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</si>
  <si>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</si>
  <si>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</si>
  <si>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</si>
  <si>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</si>
  <si>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</si>
  <si>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</si>
  <si>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</si>
  <si>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</si>
  <si>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</si>
  <si>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</si>
  <si>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</si>
  <si>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</si>
  <si>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</si>
  <si>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</si>
  <si>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</si>
  <si>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</si>
  <si>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</si>
  <si>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</si>
  <si>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</si>
  <si>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</si>
  <si>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</si>
  <si>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</si>
  <si>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</si>
  <si>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</si>
  <si>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</si>
  <si>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</si>
  <si>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</si>
  <si>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</si>
  <si>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</si>
  <si>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</si>
  <si>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</si>
  <si>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</si>
  <si>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</si>
  <si>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</si>
  <si>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</si>
  <si>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</si>
  <si>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</si>
  <si>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</si>
  <si>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</si>
  <si>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</si>
  <si>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</si>
  <si>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</si>
  <si>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</si>
  <si>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</si>
  <si>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</si>
  <si>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</si>
  <si>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</si>
  <si>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</si>
  <si>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</si>
  <si>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</si>
  <si>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</si>
  <si>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</si>
  <si>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</si>
  <si>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</si>
  <si>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</si>
  <si>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</si>
  <si>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</si>
  <si>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</si>
  <si>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</si>
  <si>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</si>
  <si>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</si>
  <si>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</si>
  <si>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</si>
  <si>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</si>
  <si>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</si>
  <si>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</si>
  <si>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</si>
  <si>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</si>
  <si>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</si>
  <si>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</si>
  <si>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</si>
  <si>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</si>
  <si>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</si>
  <si>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</si>
  <si>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</si>
  <si>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</si>
  <si>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</si>
  <si>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</si>
  <si>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</si>
  <si>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</si>
  <si>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</si>
  <si>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</si>
  <si>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</si>
  <si>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</si>
  <si>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</si>
  <si>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</si>
  <si>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</si>
  <si>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</si>
  <si>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</si>
  <si>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</si>
  <si>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</si>
  <si>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</si>
  <si>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</si>
  <si>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</si>
  <si>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</si>
  <si>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</si>
  <si>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</si>
  <si>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</si>
  <si>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</si>
  <si>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</si>
  <si>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</si>
  <si>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</si>
  <si>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</si>
  <si>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</si>
  <si>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</si>
  <si>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</si>
  <si>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</si>
  <si>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</si>
  <si>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</si>
  <si>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</si>
  <si>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</si>
  <si>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</si>
  <si>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</si>
  <si>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</si>
  <si>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</si>
  <si>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</si>
  <si>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</si>
  <si>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</si>
  <si>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</si>
  <si>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</si>
  <si>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</si>
  <si>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</si>
  <si>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</si>
  <si>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</si>
  <si>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</si>
  <si>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</si>
  <si>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</si>
  <si>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</si>
  <si>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</si>
  <si>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</si>
  <si>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</si>
  <si>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</si>
  <si>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</si>
  <si>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</si>
  <si>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</si>
  <si>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</si>
  <si>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</si>
  <si>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</si>
  <si>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</si>
  <si>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</si>
  <si>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</si>
  <si>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</si>
  <si>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</si>
  <si>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</si>
  <si>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</si>
  <si>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</si>
  <si>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</si>
  <si>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</si>
  <si>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</si>
  <si>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</si>
  <si>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</si>
  <si>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</si>
  <si>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</si>
  <si>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</si>
  <si>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</si>
  <si>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</si>
  <si>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</si>
  <si>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</si>
  <si>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</si>
  <si>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</si>
  <si>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</si>
  <si>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</si>
  <si>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</si>
  <si>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</si>
  <si>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</si>
  <si>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</si>
  <si>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</si>
  <si>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</si>
  <si>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</si>
  <si>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</si>
  <si>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</si>
  <si>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</si>
  <si>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</si>
  <si>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</si>
  <si>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</si>
  <si>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</si>
  <si>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</si>
  <si>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</si>
  <si>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</si>
  <si>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</si>
  <si>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</si>
  <si>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</si>
  <si>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</si>
  <si>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</si>
  <si>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</si>
  <si>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</si>
  <si>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</si>
  <si>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</si>
  <si>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</si>
  <si>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</si>
  <si>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</si>
  <si>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</si>
  <si>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</si>
  <si>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</si>
  <si>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</si>
  <si>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</si>
  <si>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</si>
  <si>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</si>
  <si>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</si>
  <si>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</si>
  <si>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</si>
  <si>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</si>
  <si>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</si>
  <si>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</si>
  <si>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</si>
  <si>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</si>
  <si>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</si>
  <si>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</si>
  <si>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</si>
  <si>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</si>
  <si>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</si>
  <si>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</si>
  <si>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</si>
  <si>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</si>
  <si>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</si>
  <si>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</si>
  <si>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</si>
  <si>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</si>
  <si>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</si>
  <si>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</si>
  <si>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</si>
  <si>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</si>
  <si>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</si>
  <si>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</si>
  <si>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</si>
  <si>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</si>
  <si>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</si>
  <si>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</si>
  <si>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</si>
  <si>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</si>
  <si>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</si>
  <si>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</si>
  <si>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</si>
  <si>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</si>
  <si>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</si>
  <si>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</si>
  <si>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</si>
  <si>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</si>
  <si>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</si>
  <si>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</si>
  <si>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</si>
  <si>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</si>
  <si>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</si>
  <si>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</si>
  <si>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</si>
  <si>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</si>
  <si>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</si>
  <si>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</si>
  <si>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</si>
  <si>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</si>
  <si>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</si>
  <si>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</si>
  <si>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</si>
  <si>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</si>
  <si>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</si>
  <si>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</si>
  <si>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</si>
  <si>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</si>
  <si>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</si>
  <si>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</si>
  <si>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</si>
  <si>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</si>
  <si>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</si>
  <si>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</si>
  <si>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</si>
  <si>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</si>
  <si>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</si>
  <si>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</si>
  <si>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</si>
  <si>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</si>
  <si>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</si>
  <si>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</si>
  <si>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</si>
  <si>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</si>
  <si>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</si>
  <si>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</si>
  <si>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</si>
  <si>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</si>
  <si>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</si>
  <si>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</si>
  <si>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</si>
  <si>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</si>
  <si>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</si>
  <si>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</si>
  <si>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</si>
  <si>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</si>
  <si>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</si>
  <si>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</si>
  <si>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</si>
  <si>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</si>
  <si>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</si>
  <si>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</si>
  <si>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</si>
  <si>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</si>
  <si>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</si>
  <si>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</si>
  <si>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</si>
  <si>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</si>
  <si>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</si>
  <si>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</si>
  <si>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</si>
  <si>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</si>
  <si>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</si>
  <si>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</si>
  <si>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</si>
  <si>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</si>
  <si>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</si>
  <si>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</si>
  <si>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</si>
  <si>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</si>
  <si>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</si>
  <si>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</si>
  <si>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</si>
  <si>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</si>
  <si>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</si>
  <si>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</si>
  <si>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</si>
  <si>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</si>
  <si>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</si>
  <si>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</si>
  <si>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</si>
  <si>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</si>
  <si>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</si>
  <si>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</si>
  <si>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</si>
  <si>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</si>
  <si>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</si>
  <si>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</si>
  <si>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</si>
  <si>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</si>
  <si>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</si>
  <si>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</si>
  <si>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</si>
  <si>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</si>
  <si>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</si>
  <si>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</si>
  <si>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</si>
  <si>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</si>
  <si>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</si>
  <si>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</si>
  <si>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</si>
  <si>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</si>
  <si>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</si>
  <si>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</si>
  <si>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</si>
  <si>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</si>
  <si>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</si>
  <si>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</si>
  <si>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</si>
  <si>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</si>
  <si>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</si>
  <si>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</si>
  <si>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</si>
  <si>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</si>
  <si>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</si>
  <si>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</si>
  <si>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</si>
  <si>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</si>
  <si>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</si>
  <si>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</si>
  <si>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</si>
  <si>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</si>
  <si>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</si>
  <si>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</si>
  <si>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</si>
  <si>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</si>
  <si>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</si>
  <si>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</si>
  <si>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</si>
  <si>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</si>
  <si>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</si>
  <si>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</si>
  <si>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</si>
  <si>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</si>
  <si>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</si>
  <si>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</si>
  <si>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</si>
  <si>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</si>
  <si>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</si>
  <si>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</si>
  <si>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</si>
  <si>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</si>
  <si>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</si>
  <si>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</si>
  <si>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</si>
  <si>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</si>
  <si>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</si>
  <si>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</si>
  <si>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</si>
  <si>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</si>
  <si>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</si>
  <si>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</si>
  <si>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</si>
  <si>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</si>
  <si>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</si>
  <si>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</si>
  <si>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</si>
  <si>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</si>
  <si>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</si>
  <si>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</si>
  <si>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</si>
  <si>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</si>
  <si>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</si>
  <si>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</si>
  <si>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</si>
  <si>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</si>
  <si>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</si>
  <si>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</si>
  <si>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</si>
  <si>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</si>
  <si>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</si>
  <si>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</si>
  <si>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</si>
  <si>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</si>
  <si>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</si>
  <si>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</si>
  <si>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</si>
  <si>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</si>
  <si>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</si>
  <si>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</si>
  <si>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</si>
  <si>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</si>
  <si>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</si>
  <si>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</si>
  <si>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</si>
  <si>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</si>
  <si>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</si>
  <si>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</si>
  <si>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</si>
  <si>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</si>
  <si>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</si>
  <si>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</si>
  <si>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</si>
  <si>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</si>
  <si>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</si>
  <si>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</si>
  <si>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</si>
  <si>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</si>
  <si>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</si>
  <si>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</si>
  <si>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</si>
  <si>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</si>
  <si>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</si>
  <si>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</si>
  <si>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</si>
  <si>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</si>
  <si>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</si>
  <si>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</si>
  <si>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</si>
  <si>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</si>
  <si>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</si>
  <si>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</si>
  <si>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</si>
  <si>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</si>
  <si>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</si>
  <si>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</si>
  <si>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</si>
  <si>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</si>
  <si>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</si>
  <si>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</si>
  <si>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</si>
  <si>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</si>
  <si>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</si>
  <si>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</si>
  <si>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</si>
  <si>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</si>
  <si>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</si>
  <si>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</si>
  <si>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</si>
  <si>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</si>
  <si>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</si>
  <si>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</si>
  <si>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</si>
  <si>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</si>
  <si>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</si>
  <si>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</si>
  <si>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</si>
  <si>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</si>
  <si>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</si>
  <si>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</si>
  <si>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</si>
  <si>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</si>
  <si>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</si>
  <si>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</si>
  <si>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</si>
  <si>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</si>
  <si>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</si>
  <si>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</si>
  <si>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</si>
  <si>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</si>
  <si>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</si>
  <si>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</si>
  <si>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</si>
  <si>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</si>
  <si>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</si>
  <si>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</si>
  <si>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</si>
  <si>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</si>
  <si>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</si>
  <si>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</si>
  <si>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</si>
  <si>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</si>
  <si>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</si>
  <si>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</si>
  <si>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</si>
  <si>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</si>
  <si>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</si>
  <si>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</si>
  <si>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</si>
  <si>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</si>
  <si>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</si>
  <si>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</si>
  <si>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</si>
  <si>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</si>
  <si>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</si>
  <si>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</si>
  <si>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</si>
  <si>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</si>
  <si>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</si>
  <si>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</si>
  <si>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</si>
  <si>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</si>
  <si>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</si>
  <si>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</si>
  <si>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</si>
  <si>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</si>
  <si>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</si>
  <si>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</si>
  <si>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</si>
  <si>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</si>
  <si>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</si>
  <si>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</si>
  <si>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</si>
  <si>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</si>
  <si>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</si>
  <si>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</si>
  <si>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</si>
  <si>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</si>
  <si>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</si>
  <si>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</si>
  <si>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</si>
  <si>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</si>
  <si>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</si>
  <si>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</si>
  <si>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</si>
  <si>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</si>
  <si>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</si>
  <si>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</si>
  <si>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</si>
  <si>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</si>
  <si>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</si>
  <si>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</si>
  <si>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</si>
  <si>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</si>
  <si>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</si>
  <si>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</si>
  <si>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</si>
  <si>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</si>
  <si>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</si>
  <si>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</si>
  <si>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</si>
  <si>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</si>
  <si>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</si>
  <si>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</si>
  <si>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</si>
  <si>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</si>
  <si>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</si>
  <si>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</si>
  <si>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</si>
  <si>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</si>
  <si>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</si>
  <si>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</si>
  <si>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</si>
  <si>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</si>
  <si>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</si>
  <si>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</si>
  <si>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</si>
  <si>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</si>
  <si>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</si>
  <si>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</si>
  <si>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</si>
  <si>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</si>
  <si>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</si>
  <si>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</si>
  <si>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</si>
  <si>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</si>
  <si>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</si>
  <si>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</si>
  <si>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</si>
  <si>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</si>
  <si>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</si>
  <si>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</si>
  <si>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</si>
  <si>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</si>
  <si>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</si>
  <si>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</si>
  <si>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</si>
  <si>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</si>
  <si>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</si>
  <si>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</si>
  <si>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</si>
  <si>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</si>
  <si>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</si>
  <si>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</si>
  <si>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</si>
  <si>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</si>
  <si>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</si>
  <si>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</si>
  <si>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</si>
  <si>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</si>
  <si>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</si>
  <si>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</si>
  <si>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</si>
  <si>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</si>
  <si>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</si>
  <si>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</si>
  <si>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</si>
  <si>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</si>
  <si>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</si>
  <si>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</si>
  <si>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</si>
  <si>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</si>
  <si>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</si>
  <si>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</si>
  <si>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</si>
  <si>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</si>
  <si>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</si>
  <si>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</si>
  <si>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</si>
  <si>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</si>
  <si>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</si>
  <si>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</si>
  <si>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</si>
  <si>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</si>
  <si>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</si>
  <si>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</si>
  <si>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</si>
  <si>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</si>
  <si>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</si>
  <si>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</si>
  <si>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</si>
  <si>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</si>
  <si>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</si>
  <si>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</si>
  <si>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</si>
  <si>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</si>
  <si>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</si>
  <si>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</si>
  <si>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</si>
  <si>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</si>
  <si>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</si>
  <si>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</si>
  <si>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</si>
  <si>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</si>
  <si>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</si>
  <si>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</si>
  <si>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</si>
  <si>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</si>
  <si>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</si>
  <si>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</si>
  <si>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</si>
  <si>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</si>
  <si>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</si>
  <si>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</si>
  <si>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</si>
  <si>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</si>
  <si>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</si>
  <si>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</si>
  <si>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</si>
  <si>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</si>
  <si>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</si>
  <si>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</si>
  <si>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</si>
  <si>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</si>
  <si>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</si>
  <si>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</si>
  <si>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</si>
  <si>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</si>
  <si>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</si>
  <si>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</si>
  <si>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</si>
  <si>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</si>
  <si>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</si>
  <si>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</si>
  <si>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</si>
  <si>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</si>
  <si>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</si>
  <si>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</si>
  <si>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</si>
  <si>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</si>
  <si>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</si>
  <si>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</si>
  <si>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</si>
  <si>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</si>
  <si>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</si>
  <si>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</si>
  <si>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</si>
  <si>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</si>
  <si>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</si>
  <si>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</si>
  <si>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</si>
  <si>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</si>
  <si>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</si>
  <si>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</si>
  <si>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</si>
  <si>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</si>
  <si>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</si>
  <si>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</si>
  <si>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</si>
  <si>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</si>
  <si>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</si>
  <si>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</si>
  <si>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</si>
  <si>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</si>
  <si>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</si>
  <si>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</si>
  <si>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</si>
  <si>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</si>
  <si>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</si>
  <si>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</si>
  <si>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</si>
  <si>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</si>
  <si>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</si>
  <si>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</si>
  <si>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</si>
  <si>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</si>
  <si>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</si>
  <si>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</si>
  <si>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</si>
  <si>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</si>
  <si>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</si>
  <si>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</si>
  <si>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</si>
  <si>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</si>
  <si>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</si>
  <si>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</si>
  <si>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</si>
  <si>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</si>
  <si>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</si>
  <si>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</si>
  <si>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</si>
  <si>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</si>
  <si>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</si>
  <si>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</si>
  <si>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</si>
  <si>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</si>
  <si>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</si>
  <si>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</si>
  <si>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</si>
  <si>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</si>
  <si>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</si>
  <si>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</si>
  <si>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</si>
  <si>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</si>
  <si>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</si>
  <si>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</si>
  <si>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</si>
  <si>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</si>
  <si>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</si>
  <si>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</si>
  <si>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</si>
  <si>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</si>
  <si>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</si>
  <si>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</si>
  <si>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</si>
  <si>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</si>
  <si>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</si>
  <si>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</si>
  <si>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</si>
  <si>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</si>
  <si>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</si>
  <si>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</si>
  <si>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</si>
  <si>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</si>
  <si>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</si>
  <si>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</si>
  <si>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</si>
  <si>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</si>
  <si>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</si>
  <si>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</si>
  <si>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</si>
  <si>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</si>
  <si>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</si>
  <si>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</si>
  <si>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</si>
  <si>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</si>
  <si>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</si>
  <si>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</si>
  <si>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</si>
  <si>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</si>
  <si>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</si>
  <si>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</si>
  <si>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</si>
  <si>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</si>
  <si>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</si>
  <si>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</si>
  <si>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</si>
  <si>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</si>
  <si>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</si>
  <si>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</si>
  <si>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</si>
  <si>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</si>
  <si>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</si>
  <si>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</si>
  <si>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</si>
  <si>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</si>
  <si>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</si>
  <si>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</si>
  <si>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</si>
  <si>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</si>
  <si>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</si>
  <si>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</si>
  <si>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</si>
  <si>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</si>
  <si>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</si>
  <si>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</si>
  <si>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</si>
  <si>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</si>
  <si>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</si>
  <si>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</si>
  <si>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</si>
  <si>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</si>
  <si>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</si>
  <si>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</si>
  <si>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</si>
  <si>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</si>
  <si>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</si>
  <si>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</si>
  <si>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</si>
  <si>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</si>
  <si>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</si>
  <si>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</si>
  <si>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</si>
  <si>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</si>
  <si>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</si>
  <si>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</si>
  <si>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</si>
  <si>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</si>
  <si>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</si>
  <si>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</si>
  <si>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</si>
  <si>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</si>
  <si>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</si>
  <si>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</si>
  <si>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</si>
  <si>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</si>
  <si>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</si>
  <si>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</si>
  <si>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</si>
  <si>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</si>
  <si>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</si>
  <si>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</si>
  <si>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</si>
  <si>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</si>
  <si>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</si>
  <si>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</si>
  <si>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</si>
  <si>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</si>
  <si>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</si>
  <si>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</si>
  <si>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</si>
  <si>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</si>
  <si>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</si>
  <si>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</si>
  <si>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</si>
  <si>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</si>
  <si>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</si>
  <si>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</si>
  <si>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</si>
  <si>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</si>
  <si>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</si>
  <si>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</si>
  <si>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</si>
  <si>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</si>
  <si>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</si>
  <si>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</si>
  <si>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</si>
  <si>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</si>
  <si>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</si>
  <si>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</si>
  <si>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</si>
  <si>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</si>
  <si>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</si>
  <si>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</si>
  <si>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</si>
  <si>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</si>
  <si>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</si>
  <si>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</si>
  <si>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</si>
  <si>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</si>
  <si>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</si>
  <si>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</si>
  <si>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</si>
  <si>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</si>
  <si>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</si>
  <si>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</si>
  <si>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</si>
  <si>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</si>
  <si>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</si>
  <si>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</si>
  <si>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</si>
  <si>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</si>
  <si>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</si>
  <si>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</si>
  <si>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</si>
  <si>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</si>
  <si>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</si>
  <si>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</si>
  <si>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</si>
  <si>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</si>
  <si>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</si>
  <si>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</si>
  <si>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</si>
  <si>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</si>
  <si>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</si>
  <si>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</si>
  <si>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</si>
  <si>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</si>
  <si>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</si>
  <si>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</si>
  <si>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</si>
  <si>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</si>
  <si>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</si>
  <si>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</si>
  <si>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</si>
  <si>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</si>
  <si>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</si>
  <si>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</si>
  <si>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</si>
  <si>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</si>
  <si>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</si>
  <si>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</si>
  <si>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</si>
  <si>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</si>
  <si>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</si>
  <si>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</si>
  <si>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</si>
  <si>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</si>
  <si>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</si>
  <si>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</si>
  <si>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</si>
  <si>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</si>
  <si>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</si>
  <si>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</si>
  <si>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</si>
  <si>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</si>
  <si>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</si>
  <si>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</si>
  <si>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</si>
  <si>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</si>
  <si>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</si>
  <si>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</si>
  <si>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</si>
  <si>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</si>
  <si>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</si>
  <si>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</si>
  <si>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</si>
  <si>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</si>
  <si>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</si>
  <si>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</si>
  <si>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</si>
  <si>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</si>
  <si>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</si>
  <si>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</si>
  <si>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</si>
  <si>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</si>
  <si>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</si>
  <si>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</si>
  <si>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</si>
  <si>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</si>
  <si>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</si>
  <si>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</si>
  <si>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</si>
  <si>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</si>
  <si>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</si>
  <si>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</si>
  <si>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</si>
  <si>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</si>
  <si>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</si>
  <si>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</si>
  <si>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</si>
  <si>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</si>
  <si>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</si>
  <si>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</si>
  <si>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</si>
  <si>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</si>
  <si>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</si>
  <si>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</si>
  <si>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</si>
  <si>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</si>
  <si>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</si>
  <si>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</si>
  <si>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</si>
  <si>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</si>
  <si>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</si>
  <si>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</si>
  <si>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</si>
  <si>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</si>
  <si>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</si>
  <si>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</si>
  <si>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</si>
  <si>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</si>
  <si>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</si>
  <si>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</si>
  <si>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</si>
  <si>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</si>
  <si>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</si>
  <si>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</si>
  <si>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</si>
  <si>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</si>
  <si>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</si>
  <si>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</si>
  <si>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</si>
  <si>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</si>
  <si>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</si>
  <si>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</si>
  <si>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</si>
  <si>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</si>
  <si>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</si>
  <si>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</si>
  <si>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</si>
  <si>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</si>
  <si>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</si>
  <si>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</si>
  <si>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</si>
  <si>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</si>
  <si>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</si>
  <si>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</si>
  <si>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</si>
  <si>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</si>
  <si>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</si>
  <si>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</si>
  <si>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</si>
  <si>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</si>
  <si>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</si>
  <si>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</si>
  <si>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</si>
  <si>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</si>
  <si>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</si>
  <si>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</si>
  <si>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</si>
  <si>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</si>
  <si>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</si>
  <si>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</si>
  <si>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</si>
  <si>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</si>
  <si>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</si>
  <si>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</si>
  <si>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</si>
  <si>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</si>
  <si>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</si>
  <si>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</si>
  <si>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</si>
  <si>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</si>
  <si>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</si>
  <si>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</si>
  <si>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</si>
  <si>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</si>
  <si>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</si>
  <si>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</si>
  <si>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</si>
  <si>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</si>
  <si>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</si>
  <si>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</si>
  <si>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</si>
  <si>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</si>
  <si>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</si>
  <si>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</si>
  <si>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</si>
  <si>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</si>
  <si>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</si>
  <si>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</si>
  <si>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</si>
  <si>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</si>
  <si>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</si>
  <si>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</si>
  <si>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</si>
  <si>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</si>
  <si>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</si>
  <si>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</si>
  <si>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</si>
  <si>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</si>
  <si>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</si>
  <si>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</si>
  <si>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</si>
  <si>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</si>
  <si>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</si>
  <si>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</si>
  <si>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</si>
  <si>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</si>
  <si>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</si>
  <si>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</si>
  <si>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</si>
  <si>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</si>
  <si>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</si>
  <si>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</si>
  <si>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</si>
  <si>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</si>
  <si>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</si>
  <si>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</si>
  <si>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</si>
  <si>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</si>
  <si>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</si>
  <si>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</si>
  <si>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</si>
  <si>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</si>
  <si>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</si>
  <si>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</si>
  <si>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</si>
  <si>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</si>
  <si>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</si>
  <si>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</si>
  <si>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</si>
  <si>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</si>
  <si>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</si>
  <si>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</si>
  <si>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</si>
  <si>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</si>
  <si>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</si>
  <si>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</si>
  <si>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</si>
  <si>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</si>
  <si>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</si>
  <si>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</si>
  <si>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</si>
  <si>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</si>
  <si>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</si>
  <si>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</si>
  <si>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</si>
  <si>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</si>
  <si>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</si>
  <si>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</si>
  <si>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</si>
  <si>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</si>
  <si>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</si>
  <si>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</si>
  <si>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</si>
  <si>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</si>
  <si>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</si>
  <si>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</si>
  <si>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</si>
  <si>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</si>
  <si>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</si>
  <si>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</si>
  <si>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</si>
  <si>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</si>
  <si>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</si>
  <si>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</si>
  <si>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</si>
  <si>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</si>
  <si>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</si>
  <si>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</si>
  <si>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</si>
  <si>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</si>
  <si>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</si>
  <si>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</si>
  <si>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</si>
  <si>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</si>
  <si>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</si>
  <si>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</si>
  <si>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</si>
  <si>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</si>
  <si>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</si>
  <si>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</si>
  <si>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</si>
  <si>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</si>
  <si>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</si>
  <si>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</si>
  <si>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</si>
  <si>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</si>
  <si>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</si>
  <si>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</si>
  <si>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</si>
  <si>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</si>
  <si>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</si>
  <si>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</si>
  <si>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</si>
  <si>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</si>
  <si>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</si>
  <si>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</si>
  <si>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</si>
  <si>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</si>
  <si>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</si>
  <si>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</si>
  <si>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</si>
  <si>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</si>
  <si>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</si>
  <si>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</si>
  <si>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</si>
  <si>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</si>
  <si>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</si>
  <si>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</si>
  <si>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</si>
  <si>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</si>
  <si>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</si>
  <si>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</si>
  <si>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</si>
  <si>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</si>
  <si>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</si>
  <si>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</si>
  <si>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</si>
  <si>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</si>
  <si>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</si>
  <si>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</si>
  <si>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</si>
  <si>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</si>
  <si>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</si>
  <si>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</si>
  <si>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</si>
  <si>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</si>
  <si>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</si>
  <si>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</si>
  <si>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</si>
  <si>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</si>
  <si>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</si>
  <si>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</si>
  <si>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</si>
  <si>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</si>
  <si>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</si>
  <si>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</si>
  <si>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</si>
  <si>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</si>
  <si>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</si>
  <si>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</si>
  <si>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</si>
  <si>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</si>
  <si>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</si>
  <si>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</si>
  <si>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</si>
  <si>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</si>
  <si>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</si>
  <si>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</si>
  <si>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</si>
  <si>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</si>
  <si>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</si>
  <si>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</si>
  <si>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</si>
  <si>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</si>
  <si>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</si>
  <si>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</si>
  <si>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</si>
  <si>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</si>
  <si>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</si>
  <si>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</si>
  <si>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</si>
  <si>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</si>
  <si>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</si>
  <si>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</si>
  <si>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</si>
  <si>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</si>
  <si>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</si>
  <si>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</si>
  <si>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</si>
  <si>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</si>
  <si>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</si>
  <si>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</si>
  <si>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</si>
  <si>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</si>
  <si>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</si>
  <si>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</si>
  <si>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</si>
  <si>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</si>
  <si>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</si>
  <si>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</si>
  <si>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</si>
  <si>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</si>
  <si>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</si>
  <si>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</si>
  <si>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</si>
  <si>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</si>
  <si>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</si>
  <si>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</si>
  <si>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</si>
  <si>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</si>
  <si>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</si>
  <si>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</si>
  <si>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</si>
  <si>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</si>
  <si>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</si>
  <si>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</si>
  <si>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</si>
  <si>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</si>
  <si>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</si>
  <si>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</si>
  <si>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</si>
  <si>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</si>
  <si>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</si>
  <si>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</si>
  <si>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</si>
  <si>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</si>
  <si>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</si>
  <si>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</si>
  <si>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</si>
  <si>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</si>
  <si>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</si>
  <si>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</si>
  <si>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</si>
  <si>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</si>
  <si>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</si>
  <si>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</si>
  <si>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</si>
  <si>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</si>
  <si>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</si>
  <si>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</si>
  <si>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</si>
  <si>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</si>
  <si>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</si>
  <si>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</si>
  <si>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</si>
  <si>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</si>
  <si>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</si>
  <si>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</si>
  <si>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</si>
  <si>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</si>
  <si>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</si>
  <si>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</si>
  <si>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</si>
  <si>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</si>
  <si>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</si>
  <si>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</si>
  <si>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</si>
  <si>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</si>
  <si>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</si>
  <si>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</si>
  <si>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</si>
  <si>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</si>
  <si>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</si>
  <si>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</si>
  <si>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</si>
  <si>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</si>
  <si>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</si>
  <si>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</si>
  <si>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</si>
  <si>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</si>
  <si>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</si>
  <si>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</si>
  <si>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</si>
  <si>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</si>
  <si>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</si>
  <si>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</si>
  <si>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</si>
  <si>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</si>
  <si>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</si>
  <si>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</si>
  <si>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</si>
  <si>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</si>
  <si>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</si>
  <si>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</si>
  <si>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</si>
  <si>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</si>
  <si>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</si>
  <si>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</si>
  <si>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</si>
  <si>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</si>
  <si>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</si>
  <si>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</si>
  <si>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</si>
  <si>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</si>
  <si>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</si>
  <si>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</si>
  <si>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</si>
  <si>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</si>
  <si>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</si>
  <si>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</si>
  <si>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</si>
  <si>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</si>
  <si>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</si>
  <si>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</si>
  <si>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</si>
  <si>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</si>
  <si>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</si>
  <si>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</si>
  <si>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</si>
  <si>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</si>
  <si>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</si>
  <si>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</si>
  <si>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</si>
  <si>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</si>
  <si>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</si>
  <si>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</si>
  <si>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</si>
  <si>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</si>
  <si>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</si>
  <si>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</si>
  <si>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</si>
  <si>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</si>
  <si>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</si>
  <si>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</si>
  <si>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</si>
  <si>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</si>
  <si>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</si>
  <si>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</si>
  <si>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</si>
  <si>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</si>
  <si>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</si>
  <si>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</si>
  <si>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</si>
  <si>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</si>
  <si>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</si>
  <si>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</si>
  <si>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</si>
  <si>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</si>
  <si>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</si>
  <si>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</si>
  <si>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</si>
  <si>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</si>
  <si>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</si>
  <si>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</si>
  <si>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</si>
  <si>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</si>
  <si>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</si>
  <si>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</si>
  <si>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</si>
  <si>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</si>
  <si>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</si>
  <si>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</si>
  <si>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</si>
  <si>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</si>
  <si>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</si>
  <si>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</si>
  <si>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</si>
  <si>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</si>
  <si>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</si>
  <si>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</si>
  <si>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</si>
  <si>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</si>
  <si>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</si>
  <si>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</si>
  <si>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</si>
  <si>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</si>
  <si>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</si>
  <si>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</si>
  <si>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</si>
  <si>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</si>
  <si>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</si>
  <si>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</si>
  <si>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</si>
  <si>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</si>
  <si>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</si>
  <si>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</si>
  <si>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</si>
  <si>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</si>
  <si>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</si>
  <si>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</si>
  <si>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</si>
  <si>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</si>
  <si>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</si>
  <si>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</si>
  <si>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</si>
  <si>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</si>
  <si>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</si>
  <si>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</si>
  <si>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</si>
  <si>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</si>
  <si>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</si>
  <si>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</si>
  <si>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</si>
  <si>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</si>
  <si>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</si>
  <si>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</si>
  <si>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</si>
  <si>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</si>
  <si>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</si>
  <si>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</si>
  <si>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</si>
  <si>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</si>
  <si>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</si>
  <si>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</si>
  <si>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</si>
  <si>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</si>
  <si>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</si>
  <si>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</si>
  <si>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</si>
  <si>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</si>
  <si>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</si>
  <si>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</si>
  <si>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</si>
  <si>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</si>
  <si>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</si>
  <si>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</si>
  <si>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</si>
  <si>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</si>
  <si>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</si>
  <si>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</si>
  <si>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</si>
  <si>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</si>
  <si>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</si>
  <si>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</si>
  <si>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</si>
  <si>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</si>
  <si>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</si>
  <si>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</si>
  <si>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</si>
  <si>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</si>
  <si>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</si>
  <si>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</si>
  <si>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</si>
  <si>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</si>
  <si>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</si>
  <si>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</si>
  <si>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</si>
  <si>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</si>
  <si>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</si>
  <si>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</si>
  <si>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</si>
  <si>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</si>
  <si>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</si>
  <si>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</si>
  <si>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</si>
  <si>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</si>
  <si>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</si>
  <si>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</si>
  <si>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</si>
  <si>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</si>
  <si>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</si>
  <si>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</si>
  <si>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</si>
  <si>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</si>
  <si>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</si>
  <si>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</si>
  <si>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</si>
  <si>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</si>
  <si>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</si>
  <si>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</si>
  <si>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</si>
  <si>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</si>
  <si>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</si>
  <si>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</si>
  <si>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</si>
  <si>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</si>
  <si>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</si>
  <si>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</si>
  <si>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</si>
  <si>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</si>
  <si>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</si>
  <si>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</si>
  <si>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</si>
  <si>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</si>
  <si>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</si>
  <si>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</si>
  <si>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</si>
  <si>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</si>
  <si>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</si>
  <si>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</si>
  <si>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</si>
  <si>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</si>
  <si>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</si>
  <si>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</si>
  <si>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</si>
  <si>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</si>
  <si>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</si>
  <si>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</si>
  <si>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</si>
  <si>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</si>
  <si>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</si>
  <si>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</si>
  <si>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</si>
  <si>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</si>
  <si>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</si>
  <si>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</si>
  <si>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</si>
  <si>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</si>
  <si>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</si>
  <si>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</si>
  <si>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</si>
  <si>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</si>
  <si>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</si>
  <si>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</si>
  <si>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</si>
  <si>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</si>
  <si>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</si>
  <si>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</si>
  <si>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</si>
  <si>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</si>
  <si>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</si>
  <si>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</si>
  <si>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</si>
  <si>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</si>
  <si>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</si>
  <si>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</si>
  <si>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</si>
  <si>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</si>
  <si>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</si>
  <si>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</si>
  <si>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</si>
  <si>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</si>
  <si>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</si>
  <si>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</si>
  <si>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</si>
  <si>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</si>
  <si>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</si>
  <si>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</si>
  <si>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</si>
  <si>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</si>
  <si>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</si>
  <si>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</si>
  <si>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</si>
  <si>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</si>
  <si>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</si>
  <si>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</si>
  <si>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</si>
  <si>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</si>
  <si>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</si>
  <si>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</si>
  <si>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</si>
  <si>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</si>
  <si>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</si>
  <si>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</si>
  <si>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</si>
  <si>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</si>
  <si>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</si>
  <si>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</si>
  <si>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</si>
  <si>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</si>
  <si>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</si>
  <si>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</si>
  <si>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</si>
  <si>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</si>
  <si>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</si>
  <si>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</si>
  <si>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</si>
  <si>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</si>
  <si>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</si>
  <si>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</si>
  <si>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</si>
  <si>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</si>
  <si>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</si>
  <si>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</si>
  <si>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</si>
  <si>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</si>
  <si>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</si>
  <si>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</si>
  <si>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</si>
  <si>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</si>
  <si>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</si>
  <si>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</si>
  <si>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</si>
  <si>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</si>
  <si>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</si>
  <si>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</si>
  <si>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</si>
  <si>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</si>
  <si>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</si>
  <si>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</si>
  <si>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</si>
  <si>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</si>
  <si>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</si>
  <si>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</si>
  <si>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</si>
  <si>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</si>
  <si>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</si>
  <si>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</si>
  <si>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</si>
  <si>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</si>
  <si>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</si>
  <si>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</si>
  <si>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</si>
  <si>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</si>
  <si>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</si>
  <si>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</si>
  <si>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</si>
  <si>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</si>
  <si>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</si>
  <si>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</si>
  <si>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</si>
  <si>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</si>
  <si>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</si>
  <si>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</si>
  <si>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</si>
  <si>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</si>
  <si>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</si>
  <si>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</si>
  <si>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</si>
  <si>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</si>
  <si>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</si>
  <si>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</si>
  <si>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</si>
  <si>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</si>
  <si>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</si>
  <si>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</si>
  <si>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</si>
  <si>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</si>
  <si>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</si>
  <si>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</si>
  <si>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</si>
  <si>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</si>
  <si>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</si>
  <si>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</si>
  <si>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</si>
  <si>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</si>
  <si>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</si>
  <si>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</si>
  <si>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</si>
  <si>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</si>
  <si>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</si>
  <si>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</si>
  <si>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</si>
  <si>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</si>
  <si>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</si>
  <si>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</si>
  <si>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</si>
  <si>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</si>
  <si>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</si>
  <si>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</si>
  <si>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</si>
  <si>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</si>
  <si>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</si>
  <si>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</si>
  <si>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</si>
  <si>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</si>
  <si>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</si>
  <si>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</si>
  <si>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</si>
  <si>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</si>
  <si>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</si>
  <si>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</si>
  <si>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</si>
  <si>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</si>
  <si>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</si>
  <si>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</si>
  <si>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</si>
  <si>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</si>
  <si>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</si>
  <si>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</si>
  <si>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</si>
  <si>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</si>
  <si>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</si>
  <si>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</si>
  <si>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</si>
  <si>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</si>
  <si>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</si>
  <si>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</si>
  <si>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</si>
  <si>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</si>
  <si>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</si>
  <si>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</si>
  <si>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</si>
  <si>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</si>
  <si>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</si>
  <si>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</si>
  <si>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</si>
  <si>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</si>
  <si>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</si>
  <si>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</si>
  <si>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</si>
  <si>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</si>
  <si>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</si>
  <si>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</si>
  <si>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</si>
  <si>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</si>
  <si>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</si>
  <si>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</si>
  <si>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</si>
  <si>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</si>
  <si>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</si>
  <si>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</si>
  <si>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</si>
  <si>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</si>
  <si>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</si>
  <si>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</si>
  <si>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</si>
  <si>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</si>
  <si>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</si>
  <si>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</si>
  <si>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</si>
  <si>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</si>
  <si>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</si>
  <si>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</si>
  <si>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</si>
  <si>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</si>
  <si>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</si>
  <si>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</si>
  <si>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</si>
  <si>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</si>
  <si>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</si>
  <si>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</si>
  <si>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</si>
  <si>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</si>
  <si>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</si>
  <si>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</si>
  <si>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</si>
  <si>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</si>
  <si>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</si>
  <si>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</si>
  <si>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</si>
  <si>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</si>
  <si>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</si>
  <si>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</si>
  <si>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</si>
  <si>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</si>
  <si>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</si>
  <si>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</si>
  <si>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</si>
  <si>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</si>
  <si>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</si>
  <si>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</si>
  <si>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</si>
  <si>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</si>
  <si>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</si>
  <si>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</si>
  <si>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</si>
  <si>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</si>
  <si>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</si>
  <si>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</si>
  <si>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</si>
  <si>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</si>
  <si>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</si>
  <si>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</si>
  <si>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</si>
  <si>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</si>
  <si>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</si>
  <si>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</si>
  <si>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</si>
  <si>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</si>
  <si>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</si>
  <si>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</si>
  <si>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</si>
  <si>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</si>
  <si>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</si>
  <si>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</si>
  <si>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</si>
  <si>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</si>
  <si>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</si>
  <si>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</si>
  <si>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</si>
  <si>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</si>
  <si>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</si>
  <si>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</si>
  <si>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</si>
  <si>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</si>
  <si>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</si>
  <si>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</si>
  <si>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</si>
  <si>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</si>
  <si>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</si>
  <si>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</si>
  <si>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</si>
  <si>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</si>
  <si>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</si>
  <si>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</si>
  <si>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</si>
  <si>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</si>
  <si>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</si>
  <si>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</si>
  <si>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</si>
  <si>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</si>
  <si>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</si>
  <si>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</si>
  <si>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</si>
  <si>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</si>
  <si>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</si>
  <si>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</si>
  <si>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</si>
  <si>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</si>
  <si>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</si>
  <si>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</si>
  <si>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</si>
  <si>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</si>
  <si>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</si>
  <si>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</si>
  <si>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</si>
  <si>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</si>
  <si>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</si>
  <si>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</si>
  <si>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</si>
  <si>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</si>
  <si>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</si>
  <si>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</si>
  <si>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</si>
  <si>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</si>
  <si>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</si>
  <si>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</si>
  <si>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</si>
  <si>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</si>
  <si>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</si>
  <si>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</si>
  <si>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</si>
  <si>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</si>
  <si>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</si>
  <si>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</si>
  <si>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</si>
  <si>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</si>
  <si>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</si>
  <si>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</si>
  <si>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</si>
  <si>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</si>
  <si>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</si>
  <si>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</si>
  <si>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</si>
  <si>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</si>
  <si>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</si>
  <si>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</si>
  <si>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</si>
  <si>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</si>
  <si>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</si>
  <si>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</si>
  <si>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</si>
  <si>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</si>
  <si>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</si>
  <si>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</si>
  <si>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</si>
  <si>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</si>
  <si>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</si>
  <si>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</si>
  <si>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</si>
  <si>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</si>
  <si>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</si>
  <si>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</si>
  <si>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</si>
  <si>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</si>
  <si>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</si>
  <si>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</si>
  <si>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</si>
  <si>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</si>
  <si>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</si>
  <si>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</si>
  <si>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</si>
  <si>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</si>
  <si>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</si>
  <si>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</si>
  <si>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</si>
  <si>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</si>
  <si>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</si>
  <si>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</si>
  <si>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</si>
  <si>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</si>
  <si>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</si>
  <si>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</si>
  <si>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</si>
  <si>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</si>
  <si>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</si>
  <si>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</si>
  <si>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</si>
  <si>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</si>
  <si>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</si>
  <si>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</si>
  <si>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</si>
  <si>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</si>
  <si>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</si>
  <si>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</si>
  <si>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</si>
  <si>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</si>
  <si>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</si>
  <si>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</si>
  <si>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</si>
  <si>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</si>
  <si>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</si>
  <si>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</si>
  <si>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</si>
  <si>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</si>
  <si>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</si>
  <si>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</si>
  <si>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</si>
  <si>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</si>
  <si>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</si>
  <si>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</si>
  <si>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</si>
  <si>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</si>
  <si>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</si>
  <si>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</si>
  <si>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</si>
  <si>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</si>
  <si>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</si>
  <si>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</si>
  <si>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</si>
  <si>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</si>
  <si>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</si>
  <si>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</si>
  <si>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</si>
  <si>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</si>
  <si>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</si>
  <si>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</si>
  <si>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</si>
  <si>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</si>
  <si>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</si>
  <si>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</si>
  <si>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</si>
  <si>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</si>
  <si>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</si>
  <si>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</si>
  <si>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</si>
  <si>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</si>
  <si>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</si>
  <si>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</si>
  <si>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</si>
  <si>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</si>
  <si>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</si>
  <si>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</si>
  <si>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</si>
  <si>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</si>
  <si>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</si>
  <si>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</si>
  <si>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</si>
  <si>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</si>
  <si>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</si>
  <si>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</si>
  <si>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</si>
  <si>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</si>
  <si>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</si>
  <si>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</si>
  <si>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</si>
  <si>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</si>
  <si>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</si>
  <si>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</si>
  <si>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</si>
  <si>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</si>
  <si>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</si>
  <si>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</si>
  <si>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</si>
  <si>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</si>
  <si>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</si>
  <si>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</si>
  <si>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</si>
  <si>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</si>
  <si>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</si>
  <si>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</si>
  <si>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</si>
  <si>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</si>
  <si>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</si>
  <si>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</si>
  <si>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</si>
  <si>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</si>
  <si>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</si>
  <si>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</si>
  <si>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</si>
  <si>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</si>
  <si>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</si>
  <si>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</si>
  <si>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</si>
  <si>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</si>
  <si>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</si>
  <si>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</si>
  <si>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</si>
  <si>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</si>
  <si>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</si>
  <si>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</si>
  <si>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</si>
  <si>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</si>
  <si>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</si>
  <si>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</si>
  <si>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</si>
  <si>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</si>
  <si>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</si>
  <si>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</si>
  <si>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</si>
  <si>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</si>
  <si>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</si>
  <si>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</si>
  <si>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</si>
  <si>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</si>
  <si>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</si>
  <si>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</si>
  <si>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</si>
  <si>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</si>
  <si>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</si>
  <si>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</si>
  <si>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</si>
  <si>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</si>
  <si>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</si>
  <si>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</si>
  <si>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</si>
  <si>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</si>
  <si>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</si>
  <si>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</si>
  <si>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</si>
  <si>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</si>
  <si>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</si>
  <si>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</si>
  <si>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</si>
  <si>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</si>
  <si>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</si>
  <si>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</si>
  <si>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</si>
  <si>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</si>
  <si>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</si>
  <si>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</si>
  <si>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</si>
  <si>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</si>
  <si>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</si>
  <si>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</si>
  <si>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</si>
  <si>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</si>
  <si>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</si>
  <si>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</si>
  <si>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</si>
  <si>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</si>
  <si>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</si>
  <si>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</si>
  <si>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</si>
  <si>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</si>
  <si>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</si>
  <si>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</si>
  <si>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</si>
  <si>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</si>
  <si>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</si>
  <si>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</si>
  <si>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</si>
  <si>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</si>
  <si>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</si>
  <si>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</si>
  <si>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</si>
  <si>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</si>
  <si>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</si>
  <si>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</si>
  <si>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</si>
  <si>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</si>
  <si>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</si>
  <si>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</si>
  <si>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</si>
  <si>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</si>
  <si>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</si>
  <si>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</si>
  <si>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</si>
  <si>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</si>
  <si>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</si>
  <si>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</si>
  <si>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</si>
  <si>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</si>
  <si>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</si>
  <si>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</si>
  <si>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</si>
  <si>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</si>
  <si>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</si>
  <si>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</si>
  <si>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</si>
  <si>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</si>
  <si>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</si>
  <si>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</si>
  <si>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</si>
  <si>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</si>
  <si>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</si>
  <si>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</si>
  <si>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</si>
  <si>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</si>
  <si>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</si>
  <si>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</si>
  <si>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</si>
  <si>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</si>
  <si>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</si>
  <si>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</si>
  <si>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</si>
  <si>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</si>
  <si>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</si>
  <si>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</si>
  <si>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</si>
  <si>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</si>
  <si>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</si>
  <si>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</si>
  <si>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</si>
  <si>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</si>
  <si>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</si>
  <si>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</si>
  <si>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</si>
  <si>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</si>
  <si>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</si>
  <si>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</si>
  <si>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</si>
  <si>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</si>
  <si>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</si>
  <si>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</si>
  <si>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</si>
  <si>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</si>
  <si>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</si>
  <si>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</si>
  <si>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</si>
  <si>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</si>
  <si>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</si>
  <si>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</si>
  <si>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</si>
  <si>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</si>
  <si>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</si>
  <si>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</si>
  <si>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</si>
  <si>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</si>
  <si>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</si>
  <si>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</si>
  <si>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</si>
  <si>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</si>
  <si>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</si>
  <si>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</si>
  <si>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</si>
  <si>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</si>
  <si>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</si>
  <si>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</si>
  <si>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</si>
  <si>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</si>
  <si>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</si>
  <si>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</si>
  <si>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</si>
  <si>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</si>
  <si>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</si>
  <si>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</si>
  <si>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</si>
  <si>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</si>
  <si>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</si>
  <si>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</si>
  <si>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</si>
  <si>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</si>
  <si>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</si>
  <si>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</si>
  <si>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</si>
  <si>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</si>
  <si>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</si>
  <si>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</si>
  <si>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</si>
  <si>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</si>
  <si>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</si>
  <si>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</si>
  <si>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</si>
  <si>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</si>
  <si>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</si>
  <si>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</si>
  <si>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</si>
  <si>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</si>
  <si>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</si>
  <si>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</si>
  <si>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</si>
  <si>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</si>
  <si>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</si>
  <si>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</si>
  <si>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</si>
  <si>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</si>
  <si>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</si>
  <si>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</si>
  <si>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</si>
  <si>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</si>
  <si>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</si>
  <si>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</si>
  <si>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</si>
  <si>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</si>
  <si>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</si>
  <si>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</si>
  <si>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</si>
  <si>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</si>
  <si>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</si>
  <si>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</si>
  <si>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</si>
  <si>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</si>
  <si>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</si>
  <si>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</si>
  <si>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</si>
  <si>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</si>
  <si>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</si>
  <si>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</si>
  <si>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</si>
  <si>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</si>
  <si>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</si>
  <si>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</si>
  <si>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</si>
  <si>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</si>
  <si>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</si>
  <si>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</si>
  <si>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</si>
  <si>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</si>
  <si>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</si>
  <si>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</si>
  <si>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</si>
  <si>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</si>
  <si>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</si>
  <si>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</si>
  <si>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</si>
  <si>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</si>
  <si>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</si>
  <si>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</si>
  <si>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</si>
  <si>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</si>
  <si>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</si>
  <si>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</si>
  <si>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</si>
  <si>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</si>
  <si>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</si>
  <si>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</si>
  <si>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</si>
  <si>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</si>
  <si>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</si>
  <si>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</si>
  <si>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</si>
  <si>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</si>
  <si>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</si>
  <si>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</si>
  <si>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</si>
  <si>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</si>
  <si>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</si>
  <si>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</si>
  <si>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</si>
  <si>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</si>
  <si>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</si>
  <si>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</si>
  <si>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</si>
  <si>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</si>
  <si>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</si>
  <si>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</si>
  <si>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</si>
  <si>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</si>
  <si>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</si>
  <si>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</si>
  <si>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</si>
  <si>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</si>
  <si>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</si>
  <si>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</si>
  <si>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</si>
  <si>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</si>
  <si>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</si>
  <si>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</si>
  <si>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</si>
  <si>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</si>
  <si>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</si>
  <si>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</si>
  <si>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</si>
  <si>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</si>
  <si>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</si>
  <si>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</si>
  <si>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</si>
  <si>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</si>
  <si>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</si>
  <si>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</si>
  <si>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</si>
  <si>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</si>
  <si>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</si>
  <si>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</si>
  <si>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</si>
  <si>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</si>
  <si>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</si>
  <si>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</si>
  <si>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</si>
  <si>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</si>
  <si>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</si>
  <si>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</si>
  <si>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</si>
  <si>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</si>
  <si>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</si>
  <si>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</si>
  <si>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</si>
  <si>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</si>
  <si>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</si>
  <si>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</si>
  <si>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</si>
  <si>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</si>
  <si>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</si>
  <si>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</si>
  <si>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</si>
  <si>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</si>
  <si>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</si>
  <si>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</si>
  <si>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</si>
  <si>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</si>
  <si>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</si>
  <si>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</si>
  <si>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</si>
  <si>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</si>
  <si>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</si>
  <si>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</si>
  <si>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</si>
  <si>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</si>
  <si>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</si>
  <si>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</si>
  <si>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</si>
  <si>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</si>
  <si>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</si>
  <si>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</si>
  <si>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</si>
  <si>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</si>
  <si>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</si>
  <si>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</si>
  <si>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</si>
  <si>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</si>
  <si>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</si>
  <si>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</si>
  <si>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</si>
  <si>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</si>
  <si>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</si>
  <si>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</si>
  <si>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</si>
  <si>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</si>
  <si>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</si>
  <si>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</si>
  <si>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</si>
  <si>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</si>
  <si>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</si>
  <si>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</si>
  <si>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</si>
  <si>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</si>
  <si>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</si>
  <si>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</si>
  <si>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</si>
  <si>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</si>
  <si>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</si>
  <si>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</si>
  <si>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</si>
  <si>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</si>
  <si>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</si>
  <si>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</si>
  <si>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</si>
  <si>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</si>
  <si>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</si>
  <si>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</si>
  <si>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</si>
  <si>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</si>
  <si>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</si>
  <si>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</si>
  <si>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</si>
  <si>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</si>
  <si>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</si>
  <si>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</si>
  <si>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</si>
  <si>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</si>
  <si>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</si>
  <si>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</si>
  <si>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</si>
  <si>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</si>
  <si>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</si>
  <si>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</si>
  <si>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</si>
  <si>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</si>
  <si>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</si>
  <si>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</si>
  <si>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</si>
  <si>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</si>
  <si>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</si>
  <si>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</si>
  <si>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</si>
  <si>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</si>
  <si>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</si>
  <si>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</si>
  <si>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</si>
  <si>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</si>
  <si>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</si>
  <si>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</si>
  <si>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</si>
  <si>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</si>
  <si>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</si>
  <si>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</si>
  <si>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</si>
  <si>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</si>
  <si>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</si>
  <si>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</si>
  <si>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</si>
  <si>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</si>
  <si>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</si>
  <si>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</si>
  <si>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</si>
  <si>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</si>
  <si>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</si>
  <si>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</si>
  <si>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</si>
  <si>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</si>
  <si>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</si>
  <si>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</si>
  <si>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</si>
  <si>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</si>
  <si>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</si>
  <si>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</si>
  <si>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</si>
  <si>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</si>
  <si>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</si>
  <si>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</si>
  <si>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</si>
  <si>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</si>
  <si>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</si>
  <si>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</si>
  <si>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</si>
  <si>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</si>
  <si>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</si>
  <si>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</si>
  <si>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</si>
  <si>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</si>
  <si>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</si>
  <si>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</si>
  <si>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</si>
  <si>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</si>
  <si>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</si>
  <si>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</si>
  <si>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</si>
  <si>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</si>
  <si>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</si>
  <si>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</si>
  <si>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</si>
  <si>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</si>
  <si>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</si>
  <si>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</si>
  <si>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</si>
  <si>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</si>
  <si>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</si>
  <si>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</si>
  <si>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</si>
  <si>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</si>
  <si>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</si>
  <si>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</si>
  <si>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</si>
  <si>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</si>
  <si>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</si>
  <si>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</si>
  <si>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</si>
  <si>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</si>
  <si>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</si>
  <si>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</si>
  <si>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</si>
  <si>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</si>
  <si>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</si>
  <si>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</si>
  <si>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</si>
  <si>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</si>
  <si>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</si>
  <si>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</si>
  <si>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</si>
  <si>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</si>
  <si>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</si>
  <si>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</si>
  <si>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</si>
  <si>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</si>
  <si>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</si>
  <si>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</si>
  <si>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</si>
  <si>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</si>
  <si>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</si>
  <si>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</si>
  <si>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</si>
  <si>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</si>
  <si>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</si>
  <si>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</si>
  <si>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</si>
  <si>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</si>
  <si>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</si>
  <si>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</si>
  <si>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</si>
  <si>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</si>
  <si>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</si>
  <si>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</si>
  <si>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</si>
  <si>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</si>
  <si>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</si>
  <si>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</si>
  <si>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</si>
  <si>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</si>
  <si>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</si>
  <si>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</si>
  <si>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</si>
  <si>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</si>
  <si>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</si>
  <si>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</si>
  <si>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</si>
  <si>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</si>
  <si>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</si>
  <si>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</si>
  <si>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</si>
  <si>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</si>
  <si>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</si>
  <si>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</si>
  <si>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</si>
  <si>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</si>
  <si>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</si>
  <si>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</si>
  <si>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</si>
  <si>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</si>
  <si>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</si>
  <si>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</si>
  <si>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</si>
  <si>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</si>
  <si>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</si>
  <si>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</si>
  <si>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</si>
  <si>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</si>
  <si>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</si>
  <si>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</si>
  <si>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</si>
  <si>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</si>
  <si>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</si>
  <si>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</si>
  <si>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</si>
  <si>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</si>
  <si>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</si>
  <si>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</si>
  <si>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</si>
  <si>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</si>
  <si>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</si>
  <si>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</si>
  <si>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</si>
  <si>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</si>
  <si>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</si>
  <si>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</si>
  <si>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</si>
  <si>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</si>
  <si>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</si>
  <si>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</si>
  <si>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</si>
  <si>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</si>
  <si>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</si>
  <si>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</si>
  <si>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</si>
  <si>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</si>
  <si>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</si>
  <si>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</si>
  <si>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</si>
  <si>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</si>
  <si>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</si>
  <si>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</si>
  <si>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</si>
  <si>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</si>
  <si>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</si>
  <si>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</si>
  <si>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</si>
  <si>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</si>
  <si>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</si>
  <si>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</si>
  <si>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</si>
  <si>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</si>
  <si>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</si>
  <si>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</si>
  <si>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</si>
  <si>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</si>
  <si>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</si>
  <si>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</si>
  <si>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</si>
  <si>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</si>
  <si>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</si>
  <si>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</si>
  <si>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</si>
  <si>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</si>
  <si>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</si>
  <si>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</si>
  <si>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</si>
  <si>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</si>
  <si>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</si>
  <si>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</si>
  <si>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</si>
  <si>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</si>
  <si>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</si>
  <si>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</si>
  <si>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</si>
  <si>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</si>
  <si>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</si>
  <si>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</si>
  <si>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</si>
  <si>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</si>
  <si>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</si>
  <si>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</si>
  <si>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</si>
  <si>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</si>
  <si>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</si>
  <si>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</si>
  <si>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</si>
  <si>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</si>
  <si>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</si>
  <si>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</si>
  <si>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</si>
  <si>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</si>
  <si>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</si>
  <si>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</si>
  <si>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</si>
  <si>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</si>
  <si>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</si>
  <si>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</si>
  <si>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</si>
  <si>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</si>
  <si>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</si>
  <si>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</si>
  <si>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</si>
  <si>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</si>
  <si>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</si>
  <si>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</si>
  <si>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</si>
  <si>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</si>
  <si>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</si>
  <si>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</si>
  <si>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</si>
  <si>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</si>
  <si>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</si>
  <si>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</si>
  <si>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</si>
  <si>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</si>
  <si>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</si>
  <si>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</si>
  <si>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</si>
  <si>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</si>
  <si>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</si>
  <si>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</si>
  <si>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</si>
  <si>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</si>
  <si>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</si>
  <si>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</si>
  <si>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</si>
  <si>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</si>
  <si>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</si>
  <si>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</si>
  <si>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</si>
  <si>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</si>
  <si>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</si>
  <si>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</si>
  <si>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</si>
  <si>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</si>
  <si>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</si>
  <si>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</si>
  <si>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</si>
  <si>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</si>
  <si>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</si>
  <si>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</si>
  <si>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</si>
  <si>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</si>
  <si>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</si>
  <si>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</si>
  <si>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</si>
  <si>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</si>
  <si>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</si>
  <si>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</si>
  <si>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</si>
  <si>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</si>
  <si>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</si>
  <si>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</si>
  <si>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</si>
  <si>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</si>
  <si>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</si>
  <si>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</si>
  <si>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</si>
  <si>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</si>
  <si>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</si>
  <si>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</si>
  <si>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</si>
  <si>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</si>
  <si>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</si>
  <si>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</si>
  <si>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</si>
  <si>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</si>
  <si>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</si>
  <si>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</si>
  <si>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</si>
  <si>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</si>
  <si>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</si>
  <si>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</si>
  <si>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</si>
  <si>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</si>
  <si>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</si>
  <si>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</si>
  <si>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</si>
  <si>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</si>
  <si>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</si>
  <si>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</si>
  <si>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</si>
  <si>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</si>
  <si>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</si>
  <si>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</si>
  <si>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</si>
  <si>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</si>
  <si>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</si>
  <si>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</si>
  <si>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</si>
  <si>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</si>
  <si>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</si>
  <si>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</si>
  <si>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</si>
  <si>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</si>
  <si>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</si>
  <si>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</si>
  <si>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</si>
  <si>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</si>
  <si>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</si>
  <si>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</si>
  <si>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</si>
  <si>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</si>
  <si>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</si>
  <si>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</si>
  <si>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</si>
  <si>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</si>
  <si>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</si>
  <si>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</si>
  <si>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</si>
  <si>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</si>
  <si>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</si>
  <si>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</si>
  <si>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</si>
  <si>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</si>
  <si>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</si>
  <si>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</si>
  <si>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</si>
  <si>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</si>
  <si>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</si>
  <si>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</si>
  <si>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</si>
  <si>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</si>
  <si>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</si>
  <si>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</si>
  <si>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</si>
  <si>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</si>
  <si>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</si>
  <si>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</si>
  <si>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</si>
  <si>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</si>
  <si>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</si>
  <si>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</si>
  <si>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</si>
  <si>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</si>
  <si>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</si>
  <si>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</si>
  <si>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</si>
  <si>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</si>
  <si>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</si>
  <si>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</si>
  <si>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</si>
  <si>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</si>
  <si>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</si>
  <si>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</si>
  <si>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</si>
  <si>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</si>
  <si>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</si>
  <si>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</si>
  <si>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</si>
  <si>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</si>
  <si>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</si>
  <si>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</si>
  <si>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</si>
  <si>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</si>
  <si>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</si>
  <si>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</si>
  <si>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</si>
  <si>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</si>
  <si>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</si>
  <si>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</si>
  <si>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</si>
  <si>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</si>
  <si>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</si>
  <si>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</si>
  <si>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</si>
  <si>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</si>
  <si>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</si>
  <si>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</si>
  <si>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</si>
  <si>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</si>
  <si>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</si>
  <si>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</si>
  <si>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</si>
  <si>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</si>
  <si>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</si>
  <si>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</si>
  <si>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</si>
  <si>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</si>
  <si>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</si>
  <si>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</si>
  <si>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</si>
  <si>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</si>
  <si>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</si>
  <si>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</si>
  <si>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</si>
  <si>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</si>
  <si>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</si>
  <si>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</si>
  <si>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</si>
  <si>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</si>
  <si>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</si>
  <si>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</si>
  <si>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</si>
  <si>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</si>
  <si>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</si>
  <si>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</si>
  <si>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</si>
  <si>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</si>
  <si>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</si>
  <si>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</si>
  <si>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</si>
  <si>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</si>
  <si>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</si>
  <si>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</si>
  <si>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</si>
  <si>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</si>
  <si>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</si>
  <si>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</si>
  <si>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</si>
  <si>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</si>
  <si>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</si>
  <si>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</si>
  <si>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</si>
  <si>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</si>
  <si>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</si>
  <si>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</si>
  <si>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</si>
  <si>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</si>
  <si>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</si>
  <si>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</si>
  <si>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</si>
  <si>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</si>
  <si>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</si>
  <si>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</si>
  <si>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</si>
  <si>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</si>
  <si>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</si>
  <si>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</si>
  <si>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</si>
  <si>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</si>
  <si>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</si>
  <si>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</si>
  <si>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</si>
  <si>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</si>
  <si>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</si>
  <si>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</si>
  <si>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</si>
  <si>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</si>
  <si>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</si>
  <si>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</si>
  <si>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</si>
  <si>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</si>
  <si>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</si>
  <si>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</si>
  <si>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</si>
  <si>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</si>
  <si>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</si>
  <si>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</si>
  <si>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</si>
  <si>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</si>
  <si>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</si>
  <si>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</si>
  <si>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</si>
  <si>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</si>
  <si>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</si>
  <si>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</si>
  <si>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</si>
  <si>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</si>
  <si>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</si>
  <si>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</si>
  <si>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</si>
  <si>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</si>
  <si>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</si>
  <si>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</si>
  <si>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</si>
  <si>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</si>
  <si>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</si>
  <si>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</si>
  <si>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</si>
  <si>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</si>
  <si>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</si>
  <si>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</si>
  <si>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</si>
  <si>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</si>
  <si>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</si>
  <si>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</si>
  <si>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</si>
  <si>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</si>
  <si>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</si>
  <si>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</si>
  <si>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</si>
  <si>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</si>
  <si>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</si>
  <si>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</si>
  <si>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</si>
  <si>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</si>
  <si>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</si>
  <si>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</si>
  <si>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</si>
  <si>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</si>
  <si>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</si>
  <si>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</si>
  <si>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</si>
  <si>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</si>
  <si>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</si>
  <si>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</si>
  <si>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</si>
  <si>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</si>
  <si>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</si>
  <si>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</si>
  <si>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</si>
  <si>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</si>
  <si>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</si>
  <si>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</si>
  <si>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</si>
  <si>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</si>
  <si>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</si>
  <si>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</si>
  <si>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</si>
  <si>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</si>
  <si>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</si>
  <si>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</si>
  <si>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</si>
  <si>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</si>
  <si>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</si>
  <si>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</si>
  <si>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</si>
  <si>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</si>
  <si>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</si>
  <si>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</si>
  <si>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</si>
  <si>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</si>
  <si>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</si>
  <si>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</si>
  <si>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</si>
  <si>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</si>
  <si>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</si>
  <si>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</si>
  <si>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</si>
  <si>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</si>
  <si>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</si>
  <si>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</si>
  <si>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</si>
  <si>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</si>
  <si>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</si>
  <si>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</si>
  <si>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</si>
  <si>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</si>
  <si>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</si>
  <si>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</si>
  <si>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</si>
  <si>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</si>
  <si>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</si>
  <si>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</si>
  <si>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</si>
  <si>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</si>
  <si>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</si>
  <si>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</si>
  <si>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</si>
  <si>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</si>
  <si>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</si>
  <si>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</si>
  <si>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</si>
  <si>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</si>
  <si>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</si>
  <si>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</si>
  <si>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</si>
  <si>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</si>
  <si>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</si>
  <si>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</si>
  <si>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</si>
  <si>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</si>
  <si>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</si>
  <si>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</si>
  <si>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</si>
  <si>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</si>
  <si>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</si>
  <si>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</si>
  <si>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</si>
  <si>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</si>
  <si>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</si>
  <si>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</si>
  <si>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</si>
  <si>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</si>
  <si>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</si>
  <si>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</si>
  <si>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</si>
  <si>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</si>
  <si>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</si>
  <si>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</si>
  <si>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</si>
  <si>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</si>
  <si>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</si>
  <si>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</si>
  <si>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</si>
  <si>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</si>
  <si>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</si>
  <si>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</si>
  <si>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</si>
  <si>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</si>
  <si>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</si>
  <si>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</si>
  <si>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</si>
  <si>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</si>
  <si>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</si>
  <si>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</si>
  <si>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</si>
  <si>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</si>
  <si>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</si>
  <si>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</si>
  <si>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</si>
  <si>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</si>
  <si>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</si>
  <si>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</si>
  <si>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</si>
  <si>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</si>
  <si>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</si>
  <si>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</si>
  <si>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</si>
  <si>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</si>
  <si>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</si>
  <si>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</si>
  <si>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</si>
  <si>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</si>
  <si>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</si>
  <si>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</si>
  <si>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</si>
  <si>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</si>
  <si>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</si>
  <si>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</si>
  <si>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</si>
  <si>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</si>
  <si>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</si>
  <si>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</si>
  <si>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</si>
  <si>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</si>
  <si>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</si>
  <si>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</si>
  <si>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</si>
  <si>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</si>
  <si>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</si>
  <si>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</si>
  <si>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</si>
  <si>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</si>
  <si>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</si>
  <si>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</si>
  <si>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</si>
  <si>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</si>
  <si>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</si>
  <si>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</si>
  <si>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</si>
  <si>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</si>
  <si>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</si>
  <si>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</si>
  <si>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</si>
  <si>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</si>
  <si>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</si>
  <si>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</si>
  <si>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</si>
  <si>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</si>
  <si>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</si>
  <si>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</si>
  <si>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</si>
  <si>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</si>
  <si>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</si>
  <si>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</si>
  <si>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</si>
  <si>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</si>
  <si>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</si>
  <si>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</si>
  <si>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</si>
  <si>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</si>
  <si>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</si>
  <si>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</si>
  <si>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</si>
  <si>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</si>
  <si>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</si>
  <si>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</si>
  <si>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</si>
  <si>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</si>
  <si>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</si>
  <si>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</si>
  <si>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</si>
  <si>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</si>
  <si>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</si>
  <si>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</si>
  <si>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</si>
  <si>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</si>
  <si>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</si>
  <si>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</si>
  <si>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</si>
  <si>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</si>
  <si>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</si>
  <si>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</si>
  <si>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</si>
  <si>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</si>
  <si>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</si>
  <si>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</si>
  <si>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</si>
  <si>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</si>
  <si>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</si>
  <si>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</si>
  <si>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</si>
  <si>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</si>
  <si>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</si>
  <si>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</si>
  <si>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</si>
  <si>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</si>
  <si>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</si>
  <si>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</si>
  <si>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</si>
  <si>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</si>
  <si>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</si>
  <si>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</si>
  <si>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</si>
  <si>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</si>
  <si>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</si>
  <si>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</si>
  <si>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</si>
  <si>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</si>
  <si>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</si>
  <si>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</si>
  <si>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</si>
  <si>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</si>
  <si>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</si>
  <si>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</si>
  <si>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</si>
  <si>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</si>
  <si>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</si>
  <si>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</si>
  <si>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</si>
  <si>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</si>
  <si>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</si>
  <si>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</si>
  <si>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</si>
  <si>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</si>
  <si>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</si>
  <si>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</si>
  <si>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</si>
  <si>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</si>
  <si>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</si>
  <si>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</si>
  <si>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</si>
  <si>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</si>
  <si>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</si>
  <si>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</si>
  <si>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</si>
  <si>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</si>
  <si>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</si>
  <si>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</si>
  <si>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</si>
  <si>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</si>
  <si>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</si>
  <si>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</si>
  <si>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</si>
  <si>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</si>
  <si>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</si>
  <si>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</si>
  <si>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</si>
  <si>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</si>
  <si>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</si>
  <si>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</si>
  <si>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</si>
  <si>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</si>
  <si>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</si>
  <si>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</si>
  <si>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</si>
  <si>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</si>
  <si>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</si>
  <si>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</si>
  <si>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</si>
  <si>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</si>
  <si>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</si>
  <si>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</si>
  <si>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</si>
  <si>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</si>
  <si>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</si>
  <si>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</si>
  <si>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</si>
  <si>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</si>
  <si>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</si>
  <si>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</si>
  <si>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</si>
  <si>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</si>
  <si>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</si>
  <si>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</si>
  <si>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</si>
  <si>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</si>
  <si>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</si>
  <si>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</si>
  <si>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</si>
  <si>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</si>
  <si>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</si>
  <si>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</si>
  <si>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</si>
  <si>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</si>
  <si>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</si>
  <si>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</si>
  <si>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</si>
  <si>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</si>
  <si>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</si>
  <si>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</si>
  <si>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</si>
  <si>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</si>
  <si>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</si>
  <si>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</si>
  <si>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</si>
  <si>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</si>
  <si>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</si>
  <si>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</si>
  <si>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</si>
  <si>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</si>
  <si>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</si>
  <si>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</si>
  <si>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</si>
  <si>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</si>
  <si>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</si>
  <si>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</si>
  <si>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</si>
  <si>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</si>
  <si>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</si>
  <si>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</si>
  <si>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</si>
  <si>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</si>
  <si>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</si>
  <si>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</si>
  <si>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</si>
  <si>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</si>
  <si>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</si>
  <si>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</si>
  <si>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</si>
  <si>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</si>
  <si>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</si>
  <si>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</si>
  <si>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</si>
  <si>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</si>
  <si>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</si>
  <si>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</si>
  <si>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</si>
  <si>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</si>
  <si>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</si>
  <si>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</si>
  <si>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</si>
  <si>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</si>
  <si>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</si>
  <si>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</si>
  <si>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</si>
  <si>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</si>
  <si>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</si>
  <si>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</si>
  <si>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</si>
  <si>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</si>
  <si>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</si>
  <si>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</si>
  <si>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</si>
  <si>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</si>
  <si>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</si>
  <si>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</si>
  <si>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</si>
  <si>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</si>
  <si>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</si>
  <si>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</si>
  <si>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</si>
  <si>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</si>
  <si>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</si>
  <si>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</si>
  <si>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</si>
  <si>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</si>
  <si>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</si>
  <si>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</si>
  <si>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</si>
  <si>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</si>
  <si>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</si>
  <si>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</si>
  <si>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</si>
  <si>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</si>
  <si>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</si>
  <si>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</si>
  <si>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</si>
  <si>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</si>
  <si>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</si>
  <si>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</si>
  <si>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</si>
  <si>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</si>
  <si>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</si>
  <si>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</si>
  <si>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</si>
  <si>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</si>
  <si>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</si>
  <si>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</si>
  <si>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</si>
  <si>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</si>
  <si>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</si>
  <si>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</si>
  <si>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</si>
  <si>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</si>
  <si>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</si>
  <si>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</si>
  <si>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</si>
  <si>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</si>
  <si>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</si>
  <si>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</si>
  <si>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</si>
  <si>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</si>
  <si>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</si>
  <si>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</si>
  <si>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</si>
  <si>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</si>
  <si>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</si>
  <si>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</si>
  <si>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</si>
  <si>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</si>
  <si>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</si>
  <si>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</si>
  <si>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</si>
  <si>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</si>
  <si>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</si>
  <si>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</si>
  <si>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</si>
  <si>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</si>
  <si>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</si>
  <si>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</si>
  <si>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</si>
  <si>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</si>
  <si>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</si>
  <si>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</si>
  <si>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</si>
  <si>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</si>
  <si>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</si>
  <si>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</si>
  <si>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</si>
  <si>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</si>
  <si>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</si>
  <si>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</si>
  <si>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</si>
  <si>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</si>
  <si>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</si>
  <si>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</si>
  <si>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</si>
  <si>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</si>
  <si>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</si>
  <si>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</si>
  <si>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</si>
  <si>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</si>
  <si>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</si>
  <si>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</si>
  <si>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</si>
  <si>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</si>
  <si>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</si>
  <si>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</si>
  <si>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</si>
  <si>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</si>
  <si>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</si>
  <si>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</si>
  <si>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</si>
  <si>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</si>
  <si>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</si>
  <si>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</si>
  <si>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</si>
  <si>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</si>
  <si>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</si>
  <si>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</si>
  <si>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</si>
  <si>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</si>
  <si>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</si>
  <si>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</si>
  <si>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</si>
  <si>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</si>
  <si>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</si>
  <si>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</si>
  <si>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</si>
  <si>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</si>
  <si>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</si>
  <si>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</si>
  <si>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</si>
  <si>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</si>
  <si>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</si>
  <si>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</si>
  <si>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</si>
  <si>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</si>
  <si>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</si>
  <si>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</si>
  <si>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</si>
  <si>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</si>
  <si>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</si>
  <si>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</si>
  <si>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</si>
  <si>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</si>
  <si>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</si>
  <si>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</si>
  <si>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</si>
  <si>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</si>
  <si>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</si>
  <si>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</si>
  <si>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</si>
  <si>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</si>
  <si>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</si>
  <si>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</si>
  <si>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</si>
  <si>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</si>
  <si>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</si>
  <si>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</si>
  <si>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</si>
  <si>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</si>
  <si>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</si>
  <si>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</si>
  <si>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</si>
  <si>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</si>
  <si>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</si>
  <si>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</si>
  <si>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</si>
  <si>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</si>
  <si>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</si>
  <si>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</si>
  <si>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</si>
  <si>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</si>
  <si>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</si>
  <si>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</si>
  <si>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</si>
  <si>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</si>
  <si>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</si>
  <si>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</si>
  <si>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</si>
  <si>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</si>
  <si>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</si>
  <si>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</si>
  <si>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</si>
  <si>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</si>
  <si>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</si>
  <si>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</si>
  <si>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</si>
  <si>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</si>
  <si>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</si>
  <si>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</si>
  <si>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</si>
  <si>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</si>
  <si>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</si>
  <si>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</si>
  <si>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</si>
  <si>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</si>
  <si>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</si>
  <si>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</si>
  <si>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</si>
  <si>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</si>
  <si>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</si>
  <si>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</si>
  <si>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</si>
  <si>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</si>
  <si>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</si>
  <si>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</si>
  <si>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</si>
  <si>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</si>
  <si>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</si>
  <si>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</si>
  <si>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</si>
  <si>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</si>
  <si>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</si>
  <si>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</si>
  <si>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</si>
  <si>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</si>
  <si>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</si>
  <si>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</si>
  <si>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</si>
  <si>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</si>
  <si>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</si>
  <si>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</si>
  <si>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</si>
  <si>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</si>
  <si>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</si>
  <si>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</si>
  <si>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</si>
  <si>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</si>
  <si>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</si>
  <si>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</si>
  <si>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</si>
  <si>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</si>
  <si>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</si>
  <si>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</si>
  <si>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</si>
  <si>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</si>
  <si>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</si>
  <si>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</si>
  <si>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</si>
  <si>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</si>
  <si>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</si>
  <si>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</si>
  <si>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</si>
  <si>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</si>
  <si>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</si>
  <si>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</si>
  <si>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</si>
  <si>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</si>
  <si>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</si>
  <si>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</si>
  <si>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</si>
  <si>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</si>
  <si>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</si>
  <si>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</si>
  <si>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</si>
  <si>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</si>
  <si>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</si>
  <si>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</si>
  <si>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</si>
  <si>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</si>
  <si>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</si>
  <si>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</si>
  <si>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</si>
  <si>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</si>
  <si>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</si>
  <si>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</si>
  <si>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</si>
  <si>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</si>
  <si>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</si>
  <si>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</si>
  <si>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</si>
  <si>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</si>
  <si>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</si>
  <si>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</si>
  <si>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</si>
  <si>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</si>
  <si>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</si>
  <si>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</si>
  <si>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</si>
  <si>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</si>
  <si>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</si>
  <si>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</si>
  <si>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</si>
  <si>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</si>
  <si>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</si>
  <si>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</si>
  <si>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</si>
  <si>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</si>
  <si>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</si>
  <si>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</si>
  <si>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</si>
  <si>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</si>
  <si>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</si>
  <si>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</si>
  <si>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</si>
  <si>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</si>
  <si>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</si>
  <si>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</si>
  <si>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</si>
  <si>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</si>
  <si>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</si>
  <si>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</si>
  <si>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</si>
  <si>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</si>
  <si>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</si>
  <si>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</si>
  <si>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</si>
  <si>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</si>
  <si>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</si>
  <si>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</si>
  <si>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</si>
  <si>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</si>
  <si>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</si>
  <si>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</si>
  <si>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</si>
  <si>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</si>
  <si>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</si>
  <si>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</si>
  <si>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</si>
  <si>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</si>
  <si>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</si>
  <si>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</si>
  <si>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</si>
  <si>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</si>
  <si>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</si>
  <si>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</si>
  <si>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</si>
  <si>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</si>
  <si>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</si>
  <si>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</si>
  <si>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</si>
  <si>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</si>
  <si>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</si>
  <si>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</si>
  <si>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</si>
  <si>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</si>
  <si>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</si>
  <si>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</si>
  <si>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</si>
  <si>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</si>
  <si>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</si>
  <si>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</si>
  <si>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</si>
  <si>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</si>
  <si>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</si>
  <si>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</si>
  <si>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</si>
  <si>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</si>
  <si>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</si>
  <si>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</si>
  <si>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</si>
  <si>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</si>
  <si>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</si>
  <si>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</si>
  <si>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</si>
  <si>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</si>
  <si>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</si>
  <si>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</si>
  <si>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</si>
  <si>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</si>
  <si>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</si>
  <si>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</si>
  <si>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</si>
  <si>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</si>
  <si>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</si>
  <si>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</si>
  <si>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</si>
  <si>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</si>
  <si>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</si>
  <si>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</si>
  <si>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</si>
  <si>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</si>
  <si>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</si>
  <si>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</si>
  <si>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</si>
  <si>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</si>
  <si>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</si>
  <si>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</si>
  <si>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</si>
  <si>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</si>
  <si>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</si>
  <si>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</si>
  <si>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</si>
  <si>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</si>
  <si>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</si>
  <si>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</si>
  <si>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</si>
  <si>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</si>
  <si>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</si>
  <si>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</si>
  <si>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</si>
  <si>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</si>
  <si>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</si>
  <si>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</si>
  <si>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</si>
  <si>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</si>
  <si>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</si>
  <si>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</si>
  <si>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</si>
  <si>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</si>
  <si>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</si>
  <si>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</si>
  <si>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</si>
  <si>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</si>
  <si>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</si>
  <si>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</si>
  <si>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</si>
  <si>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</si>
  <si>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</si>
  <si>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</si>
  <si>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</si>
  <si>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</si>
  <si>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</si>
  <si>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</si>
  <si>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</si>
  <si>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</si>
  <si>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</si>
  <si>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</si>
  <si>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</si>
  <si>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</si>
  <si>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</si>
  <si>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</si>
  <si>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</si>
  <si>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</si>
  <si>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</si>
  <si>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</si>
  <si>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</si>
  <si>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</si>
  <si>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</si>
  <si>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</si>
  <si>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</si>
  <si>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</si>
  <si>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</si>
  <si>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</si>
  <si>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</si>
  <si>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</si>
  <si>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</si>
  <si>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</si>
  <si>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</si>
  <si>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</si>
  <si>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</si>
  <si>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</si>
  <si>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</si>
  <si>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</si>
  <si>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</si>
  <si>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</si>
  <si>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</si>
  <si>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</si>
  <si>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</si>
  <si>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</si>
  <si>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</si>
  <si>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</si>
  <si>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</si>
  <si>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</si>
  <si>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</si>
  <si>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</si>
  <si>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</si>
  <si>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</si>
  <si>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</si>
  <si>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</si>
  <si>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</si>
  <si>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</si>
  <si>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</si>
  <si>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</si>
  <si>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</si>
  <si>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</si>
  <si>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</si>
  <si>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</si>
  <si>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</si>
  <si>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</si>
  <si>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</si>
  <si>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</si>
  <si>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</si>
  <si>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</si>
  <si>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</si>
  <si>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</si>
  <si>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</si>
  <si>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</si>
  <si>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</si>
  <si>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</si>
  <si>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</si>
  <si>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</si>
  <si>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</si>
  <si>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</si>
  <si>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</si>
  <si>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</si>
  <si>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</si>
  <si>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</si>
  <si>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</si>
  <si>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</si>
  <si>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</si>
  <si>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</si>
  <si>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</si>
  <si>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</si>
  <si>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</si>
  <si>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</si>
  <si>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</si>
  <si>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</si>
  <si>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</si>
  <si>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</si>
  <si>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</si>
  <si>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</si>
  <si>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</si>
  <si>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</si>
  <si>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</si>
  <si>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</si>
  <si>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</si>
  <si>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</si>
  <si>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</si>
  <si>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</si>
  <si>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</si>
  <si>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</si>
  <si>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</si>
  <si>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</si>
  <si>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</si>
  <si>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</si>
  <si>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</si>
  <si>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</si>
  <si>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</si>
  <si>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</si>
  <si>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</si>
  <si>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</si>
  <si>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</si>
  <si>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</si>
  <si>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</si>
  <si>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</si>
  <si>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</si>
  <si>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</si>
  <si>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</si>
  <si>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</si>
  <si>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</si>
  <si>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</si>
  <si>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</si>
  <si>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</si>
  <si>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</si>
  <si>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</si>
  <si>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</si>
  <si>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</si>
  <si>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</si>
  <si>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</si>
  <si>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</si>
  <si>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</si>
  <si>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</si>
  <si>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</si>
  <si>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</si>
  <si>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</si>
  <si>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</si>
  <si>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</si>
  <si>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</si>
  <si>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</si>
  <si>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</si>
  <si>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</si>
  <si>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</si>
  <si>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</si>
  <si>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</si>
  <si>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</si>
  <si>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</si>
  <si>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</si>
  <si>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</si>
  <si>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</si>
  <si>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</si>
  <si>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</si>
  <si>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</si>
  <si>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</si>
  <si>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</si>
  <si>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</si>
  <si>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</si>
  <si>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</si>
  <si>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</si>
  <si>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</si>
  <si>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</si>
  <si>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</si>
  <si>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</si>
  <si>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</si>
  <si>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</si>
  <si>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</si>
  <si>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</si>
  <si>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</si>
  <si>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</si>
  <si>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</si>
  <si>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</si>
  <si>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</si>
  <si>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</si>
  <si>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</si>
  <si>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</si>
  <si>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</si>
  <si>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</si>
  <si>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</si>
  <si>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</si>
  <si>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</si>
  <si>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</si>
  <si>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</si>
  <si>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</si>
  <si>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</si>
  <si>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</si>
  <si>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</si>
  <si>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</si>
  <si>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</si>
  <si>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</si>
  <si>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</si>
  <si>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</si>
  <si>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</si>
  <si>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</si>
  <si>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</si>
  <si>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</si>
  <si>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</si>
  <si>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</si>
  <si>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</si>
  <si>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</si>
  <si>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</si>
  <si>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</si>
  <si>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</si>
  <si>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</si>
  <si>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</si>
  <si>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</si>
  <si>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</si>
  <si>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</si>
  <si>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</si>
  <si>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</si>
  <si>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</si>
  <si>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</si>
  <si>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</si>
  <si>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</si>
  <si>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</si>
  <si>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</si>
  <si>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</si>
  <si>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</si>
  <si>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</si>
  <si>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</si>
  <si>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</si>
  <si>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</si>
  <si>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</si>
  <si>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</si>
  <si>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</si>
  <si>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</si>
  <si>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</si>
  <si>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</si>
  <si>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</si>
  <si>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</si>
  <si>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</si>
  <si>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</si>
  <si>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</si>
  <si>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</si>
  <si>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</si>
  <si>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</si>
  <si>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</si>
  <si>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</si>
  <si>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</si>
  <si>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</si>
  <si>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</si>
  <si>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</si>
  <si>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</si>
  <si>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</si>
  <si>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</si>
  <si>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</si>
  <si>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</si>
  <si>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</si>
  <si>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</si>
  <si>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</si>
  <si>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</si>
  <si>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</si>
  <si>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</si>
  <si>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</si>
  <si>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</si>
  <si>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</si>
  <si>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</si>
  <si>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</si>
  <si>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</si>
  <si>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</si>
  <si>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</si>
  <si>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</si>
  <si>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</si>
  <si>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</si>
  <si>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</si>
  <si>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</si>
  <si>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</si>
  <si>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</si>
  <si>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</si>
  <si>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</si>
  <si>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</si>
  <si>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</si>
  <si>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</si>
  <si>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</si>
  <si>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</si>
  <si>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</si>
  <si>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</si>
  <si>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</si>
  <si>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</si>
  <si>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</si>
  <si>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</si>
  <si>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</si>
  <si>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</si>
  <si>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</si>
  <si>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</si>
  <si>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</si>
  <si>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</si>
  <si>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</si>
  <si>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</si>
  <si>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</si>
  <si>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</si>
  <si>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</si>
  <si>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</si>
  <si>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</si>
  <si>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</si>
  <si>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</si>
  <si>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</si>
  <si>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</si>
  <si>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</si>
  <si>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</si>
  <si>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</si>
  <si>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</si>
  <si>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</si>
  <si>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</si>
  <si>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</si>
  <si>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</si>
  <si>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</si>
  <si>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</si>
  <si>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</si>
  <si>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</si>
  <si>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</si>
  <si>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</si>
  <si>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</si>
  <si>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</si>
  <si>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</si>
  <si>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</si>
  <si>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</si>
  <si>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</si>
  <si>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</si>
  <si>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</si>
  <si>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</si>
  <si>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</si>
  <si>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</si>
  <si>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</si>
  <si>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</si>
  <si>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</si>
  <si>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</si>
  <si>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</si>
  <si>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</si>
  <si>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</si>
  <si>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</si>
  <si>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</si>
  <si>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</si>
  <si>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</si>
  <si>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</si>
  <si>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</si>
  <si>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</si>
  <si>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</si>
  <si>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</si>
  <si>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</si>
  <si>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</si>
  <si>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</si>
  <si>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</si>
  <si>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</si>
  <si>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</si>
  <si>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</si>
  <si>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</si>
  <si>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</si>
  <si>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</si>
  <si>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</si>
  <si>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</si>
  <si>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</si>
  <si>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</si>
  <si>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</si>
  <si>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</si>
  <si>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</si>
  <si>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</si>
  <si>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</si>
  <si>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</si>
  <si>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</si>
  <si>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</si>
  <si>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</si>
  <si>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</si>
  <si>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</si>
  <si>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</si>
  <si>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</si>
  <si>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</si>
  <si>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</si>
  <si>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</si>
  <si>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</si>
  <si>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</si>
  <si>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</si>
  <si>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</si>
  <si>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</si>
  <si>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</si>
  <si>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</si>
  <si>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</si>
  <si>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</si>
  <si>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</si>
  <si>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</si>
  <si>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</si>
  <si>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</si>
  <si>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</si>
  <si>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</si>
  <si>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</si>
  <si>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</si>
  <si>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</si>
  <si>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</si>
  <si>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</si>
  <si>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</si>
  <si>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</si>
  <si>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</si>
  <si>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</si>
  <si>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</si>
  <si>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</si>
  <si>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</si>
  <si>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</si>
  <si>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</si>
  <si>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</si>
  <si>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</si>
  <si>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</si>
  <si>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</si>
  <si>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</si>
  <si>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</si>
  <si>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</si>
  <si>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</si>
  <si>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</si>
  <si>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</si>
  <si>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</si>
  <si>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</si>
  <si>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</si>
  <si>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</si>
  <si>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</si>
  <si>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</si>
  <si>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</si>
  <si>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</si>
  <si>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</si>
  <si>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</si>
  <si>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</si>
  <si>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</si>
  <si>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</si>
  <si>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</si>
  <si>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</si>
  <si>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</si>
  <si>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</si>
  <si>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</si>
  <si>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</si>
  <si>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</si>
  <si>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</si>
  <si>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</si>
  <si>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</si>
  <si>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</si>
  <si>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</si>
  <si>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</si>
  <si>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</si>
  <si>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</si>
  <si>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</si>
  <si>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</si>
  <si>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</si>
  <si>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</si>
  <si>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</si>
  <si>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</si>
  <si>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</si>
  <si>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</si>
  <si>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</si>
  <si>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</si>
  <si>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</si>
  <si>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</si>
  <si>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</si>
  <si>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</si>
  <si>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</si>
  <si>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</si>
  <si>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</si>
  <si>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</si>
  <si>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</si>
  <si>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</si>
  <si>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</si>
  <si>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</si>
  <si>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</si>
  <si>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</si>
  <si>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</si>
  <si>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</si>
  <si>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</si>
  <si>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</si>
  <si>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</si>
  <si>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</si>
  <si>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</si>
  <si>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</si>
  <si>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</si>
  <si>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</si>
  <si>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</si>
  <si>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</si>
  <si>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</si>
  <si>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</si>
  <si>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</si>
  <si>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</si>
  <si>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</si>
  <si>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</si>
  <si>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</si>
  <si>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</si>
  <si>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</si>
  <si>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</si>
  <si>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</si>
  <si>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</si>
  <si>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</si>
  <si>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</si>
  <si>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</si>
  <si>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</si>
  <si>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</si>
  <si>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</si>
  <si>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</si>
  <si>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</si>
  <si>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</si>
  <si>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</si>
  <si>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</si>
  <si>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</si>
  <si>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</si>
  <si>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</si>
  <si>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</si>
  <si>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</si>
  <si>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</si>
  <si>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</si>
  <si>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</si>
  <si>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</si>
  <si>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</si>
  <si>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</si>
  <si>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</si>
  <si>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</si>
  <si>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</si>
  <si>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</si>
  <si>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</si>
  <si>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</si>
  <si>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</si>
  <si>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</si>
  <si>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</si>
  <si>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</si>
  <si>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</si>
  <si>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</si>
  <si>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</si>
  <si>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</si>
  <si>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</si>
  <si>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</si>
  <si>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</si>
  <si>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</si>
  <si>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</si>
  <si>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</si>
  <si>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</si>
  <si>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</si>
  <si>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</si>
  <si>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</si>
  <si>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</si>
  <si>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</si>
  <si>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</si>
  <si>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</si>
  <si>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</si>
  <si>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</si>
  <si>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</si>
  <si>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</si>
  <si>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</si>
  <si>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</si>
  <si>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</si>
  <si>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</si>
  <si>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</si>
  <si>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</si>
  <si>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</si>
  <si>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</si>
  <si>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</si>
  <si>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</si>
  <si>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</si>
  <si>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</si>
  <si>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</si>
  <si>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</si>
  <si>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</si>
  <si>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</si>
  <si>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</si>
  <si>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</si>
  <si>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</si>
  <si>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</si>
  <si>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</si>
  <si>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</si>
  <si>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</si>
  <si>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</si>
  <si>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</si>
  <si>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</si>
  <si>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</si>
  <si>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</si>
  <si>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</si>
  <si>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</si>
  <si>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</si>
  <si>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</si>
  <si>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</si>
  <si>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</si>
  <si>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</si>
  <si>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</si>
  <si>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</si>
  <si>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</si>
  <si>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</si>
  <si>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</si>
  <si>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</si>
  <si>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</si>
  <si>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</si>
  <si>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</si>
  <si>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</si>
  <si>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</si>
  <si>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</si>
  <si>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</si>
  <si>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</si>
  <si>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</si>
  <si>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</si>
  <si>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</si>
  <si>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</si>
  <si>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</si>
  <si>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</si>
  <si>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</si>
  <si>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</si>
  <si>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</si>
  <si>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</si>
  <si>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</si>
  <si>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</si>
  <si>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</si>
  <si>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</si>
  <si>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</si>
  <si>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</si>
  <si>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</si>
  <si>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</si>
  <si>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</si>
  <si>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</si>
  <si>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</si>
  <si>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</si>
  <si>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</si>
  <si>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</si>
  <si>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</si>
  <si>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</si>
  <si>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</si>
  <si>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</si>
  <si>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</si>
  <si>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</si>
  <si>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</si>
  <si>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</si>
  <si>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</si>
  <si>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</si>
  <si>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</si>
  <si>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</si>
  <si>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</si>
  <si>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</si>
  <si>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</si>
  <si>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</si>
  <si>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</si>
  <si>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</si>
  <si>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</si>
  <si>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</si>
  <si>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</si>
  <si>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</si>
  <si>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</si>
  <si>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</si>
  <si>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</si>
  <si>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</si>
  <si>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</si>
  <si>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</si>
  <si>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</si>
  <si>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</si>
  <si>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</si>
  <si>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</si>
  <si>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</si>
  <si>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</si>
  <si>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</si>
  <si>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</si>
  <si>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</si>
  <si>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</si>
  <si>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</si>
  <si>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</si>
  <si>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</si>
  <si>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</si>
  <si>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</si>
  <si>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</si>
  <si>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</si>
  <si>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</si>
  <si>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</si>
  <si>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</si>
  <si>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</si>
  <si>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</si>
  <si>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</si>
  <si>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</si>
  <si>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</si>
  <si>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</si>
  <si>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</si>
  <si>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</si>
  <si>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</si>
  <si>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</si>
  <si>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</si>
  <si>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</si>
  <si>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</si>
  <si>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</si>
  <si>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</si>
  <si>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</si>
  <si>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</si>
  <si>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</si>
  <si>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</si>
  <si>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</si>
  <si>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</si>
  <si>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</si>
  <si>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</si>
  <si>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</si>
  <si>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</si>
  <si>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</si>
  <si>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</si>
  <si>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</si>
  <si>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</si>
  <si>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</si>
  <si>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</si>
  <si>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</si>
  <si>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</si>
  <si>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</si>
  <si>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</si>
  <si>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</si>
  <si>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</si>
  <si>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</si>
  <si>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</si>
  <si>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</si>
  <si>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</si>
  <si>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</si>
  <si>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</si>
  <si>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</si>
  <si>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</si>
  <si>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</si>
  <si>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</si>
  <si>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</si>
  <si>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</si>
  <si>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</si>
  <si>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</si>
  <si>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</si>
  <si>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</si>
  <si>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</si>
  <si>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</si>
  <si>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</si>
  <si>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</si>
  <si>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</si>
  <si>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</si>
  <si>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</si>
  <si>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</si>
  <si>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</si>
  <si>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</si>
  <si>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</si>
  <si>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</si>
  <si>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</si>
  <si>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</si>
  <si>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</si>
  <si>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</si>
  <si>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</si>
  <si>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</si>
  <si>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</si>
  <si>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</si>
  <si>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</si>
  <si>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</si>
  <si>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</si>
  <si>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</si>
  <si>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</si>
  <si>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</si>
  <si>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</si>
  <si>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</si>
  <si>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</si>
  <si>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</si>
  <si>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</si>
  <si>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</si>
  <si>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</si>
  <si>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</si>
  <si>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</si>
  <si>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</si>
  <si>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</si>
  <si>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</si>
  <si>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</si>
  <si>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</si>
  <si>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</si>
  <si>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</si>
  <si>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</si>
  <si>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</si>
  <si>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</si>
  <si>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</si>
  <si>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</si>
  <si>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</si>
  <si>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</si>
  <si>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</si>
  <si>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</si>
  <si>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</si>
  <si>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</si>
  <si>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</si>
  <si>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</si>
  <si>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</si>
  <si>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</si>
  <si>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</si>
  <si>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</si>
  <si>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</si>
  <si>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</si>
  <si>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</si>
  <si>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</si>
  <si>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</si>
  <si>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</si>
  <si>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</si>
  <si>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</si>
  <si>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</si>
  <si>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</si>
  <si>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</si>
  <si>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</si>
  <si>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</si>
  <si>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</si>
  <si>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</si>
  <si>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</si>
  <si>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</si>
  <si>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</si>
  <si>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</si>
  <si>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</si>
  <si>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</si>
  <si>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</si>
  <si>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</si>
  <si>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</si>
  <si>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</si>
  <si>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</si>
  <si>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</si>
  <si>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</si>
  <si>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</si>
  <si>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</si>
  <si>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</si>
  <si>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</si>
  <si>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</si>
  <si>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</si>
  <si>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</si>
  <si>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</si>
  <si>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</si>
  <si>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</si>
  <si>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</si>
  <si>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</si>
  <si>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</si>
  <si>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</si>
  <si>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</si>
  <si>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</si>
  <si>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</si>
  <si>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</si>
  <si>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</si>
  <si>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</si>
  <si>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</si>
  <si>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</si>
  <si>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</si>
  <si>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</si>
  <si>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</si>
  <si>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</si>
  <si>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</si>
  <si>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</si>
  <si>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</si>
  <si>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</si>
  <si>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</si>
  <si>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</si>
  <si>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</si>
  <si>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</si>
  <si>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</si>
  <si>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</si>
  <si>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</si>
  <si>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</si>
  <si>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</si>
  <si>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</si>
  <si>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</si>
  <si>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</si>
  <si>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</si>
  <si>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</si>
  <si>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</si>
  <si>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</si>
  <si>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</si>
  <si>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</si>
  <si>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</si>
  <si>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</si>
  <si>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</si>
  <si>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</si>
  <si>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</si>
  <si>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</si>
  <si>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</si>
  <si>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</si>
  <si>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</si>
  <si>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</si>
  <si>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</si>
  <si>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</si>
  <si>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</si>
  <si>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</si>
  <si>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</si>
  <si>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</si>
  <si>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</si>
  <si>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</si>
  <si>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</si>
  <si>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</si>
  <si>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</si>
  <si>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</si>
  <si>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</si>
  <si>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</si>
  <si>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</si>
  <si>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</si>
  <si>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</si>
  <si>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</si>
  <si>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</si>
  <si>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</si>
  <si>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</si>
  <si>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</si>
  <si>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</si>
  <si>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</si>
  <si>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</si>
  <si>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</si>
  <si>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</si>
  <si>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</si>
  <si>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</si>
  <si>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</si>
  <si>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</si>
  <si>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</si>
  <si>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</si>
  <si>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</si>
  <si>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</si>
  <si>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</si>
  <si>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</si>
  <si>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</si>
  <si>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</si>
  <si>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</si>
  <si>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</si>
  <si>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</si>
  <si>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</si>
  <si>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</si>
  <si>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</si>
  <si>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</si>
  <si>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</si>
  <si>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</si>
  <si>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</si>
  <si>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</si>
  <si>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</si>
  <si>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</si>
  <si>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</si>
  <si>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</si>
  <si>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</si>
  <si>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</si>
  <si>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</si>
  <si>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</si>
  <si>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</si>
  <si>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</si>
  <si>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</si>
  <si>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</si>
  <si>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</si>
  <si>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</si>
  <si>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</si>
  <si>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</si>
  <si>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</si>
  <si>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</si>
  <si>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</si>
  <si>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</si>
  <si>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</si>
  <si>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</si>
  <si>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</si>
  <si>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</si>
  <si>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</si>
  <si>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</si>
  <si>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</si>
  <si>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</si>
  <si>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</si>
  <si>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</si>
  <si>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</si>
  <si>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</si>
  <si>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</si>
  <si>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</si>
  <si>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</si>
  <si>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</si>
  <si>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</si>
  <si>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</si>
  <si>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</si>
  <si>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</si>
  <si>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</si>
  <si>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</si>
  <si>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</si>
  <si>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</si>
  <si>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</si>
  <si>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</si>
  <si>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</si>
  <si>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</si>
  <si>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</si>
  <si>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</si>
  <si>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</si>
  <si>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</si>
  <si>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</si>
  <si>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</si>
  <si>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</si>
  <si>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</si>
  <si>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</si>
  <si>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</si>
  <si>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</si>
  <si>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</si>
  <si>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</si>
  <si>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</si>
  <si>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</si>
  <si>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</si>
  <si>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</si>
  <si>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</si>
  <si>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</si>
  <si>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</si>
  <si>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</si>
  <si>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</si>
  <si>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</si>
  <si>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</si>
  <si>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</si>
  <si>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</si>
  <si>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</si>
  <si>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</si>
  <si>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</si>
  <si>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</si>
  <si>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</si>
  <si>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</si>
  <si>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</si>
  <si>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</si>
  <si>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</si>
  <si>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</si>
  <si>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</si>
  <si>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</si>
  <si>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</si>
  <si>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</si>
  <si>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</si>
  <si>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</si>
  <si>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</si>
  <si>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</si>
  <si>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</si>
  <si>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</si>
  <si>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</si>
  <si>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</si>
  <si>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</si>
  <si>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</si>
  <si>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</si>
  <si>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</si>
  <si>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</si>
  <si>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</si>
  <si>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</si>
  <si>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</si>
  <si>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</si>
  <si>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</si>
  <si>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</si>
  <si>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</si>
  <si>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</si>
  <si>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</si>
  <si>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</si>
  <si>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</si>
  <si>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</si>
  <si>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</si>
  <si>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</si>
  <si>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</si>
  <si>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</si>
  <si>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</si>
  <si>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</si>
  <si>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</si>
  <si>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</si>
  <si>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</si>
  <si>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</si>
  <si>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</si>
  <si>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</si>
  <si>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</si>
  <si>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</si>
  <si>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</si>
  <si>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</si>
  <si>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</si>
  <si>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</si>
  <si>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</si>
  <si>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</si>
  <si>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</si>
  <si>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</si>
  <si>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</si>
  <si>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</si>
  <si>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</si>
  <si>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</si>
  <si>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</si>
  <si>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</si>
  <si>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</si>
  <si>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</si>
  <si>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</si>
  <si>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</si>
  <si>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</si>
  <si>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</si>
  <si>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</si>
  <si>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</si>
  <si>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</si>
  <si>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</si>
  <si>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</si>
  <si>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</si>
  <si>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</si>
  <si>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</si>
  <si>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</si>
  <si>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</si>
  <si>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</si>
  <si>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</si>
  <si>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</si>
  <si>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</si>
  <si>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</si>
  <si>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</si>
  <si>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</si>
  <si>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</si>
  <si>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</si>
  <si>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</si>
  <si>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</si>
  <si>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</si>
  <si>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</si>
  <si>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</si>
  <si>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</si>
  <si>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</si>
  <si>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</si>
  <si>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</si>
  <si>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</si>
  <si>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</si>
  <si>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</si>
  <si>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</si>
  <si>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</si>
  <si>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</si>
  <si>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</si>
  <si>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</si>
  <si>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</si>
  <si>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</si>
  <si>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</si>
  <si>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</si>
  <si>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</si>
  <si>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</si>
  <si>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</si>
  <si>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</si>
  <si>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</si>
  <si>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</si>
  <si>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</si>
  <si>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</si>
  <si>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</si>
  <si>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</si>
  <si>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</si>
  <si>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</si>
  <si>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</si>
  <si>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</si>
  <si>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</si>
  <si>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</si>
  <si>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</si>
  <si>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</si>
  <si>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</si>
  <si>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</si>
  <si>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</si>
  <si>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</si>
  <si>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</si>
  <si>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</si>
  <si>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</si>
  <si>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</si>
  <si>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</si>
  <si>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</si>
  <si>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</si>
  <si>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</si>
  <si>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</si>
  <si>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</si>
  <si>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</si>
  <si>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</si>
  <si>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</si>
  <si>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</si>
  <si>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</si>
  <si>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</si>
  <si>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</si>
  <si>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</si>
  <si>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</si>
  <si>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</si>
  <si>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</si>
  <si>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</si>
  <si>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</si>
  <si>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</si>
  <si>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</si>
  <si>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</si>
  <si>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</si>
  <si>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</si>
  <si>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</si>
  <si>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</si>
  <si>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</si>
  <si>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</si>
  <si>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</si>
  <si>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</si>
  <si>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</si>
  <si>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</si>
  <si>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</si>
  <si>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</si>
  <si>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</si>
  <si>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</si>
  <si>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</si>
  <si>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</si>
  <si>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</si>
  <si>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</si>
  <si>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</si>
  <si>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</si>
  <si>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</si>
  <si>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</si>
  <si>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</si>
  <si>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</si>
  <si>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</si>
  <si>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</si>
  <si>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</si>
  <si>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</si>
  <si>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</si>
  <si>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</si>
  <si>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</si>
  <si>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</si>
  <si>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</si>
  <si>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</si>
  <si>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</si>
  <si>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</si>
  <si>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</si>
  <si>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</si>
  <si>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</si>
  <si>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</si>
  <si>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</si>
  <si>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</si>
  <si>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</si>
  <si>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</si>
  <si>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</si>
  <si>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</si>
  <si>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</si>
  <si>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</si>
  <si>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</si>
  <si>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</si>
  <si>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</si>
  <si>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</si>
  <si>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</si>
  <si>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</si>
  <si>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</si>
  <si>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</si>
  <si>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</si>
  <si>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</si>
  <si>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</si>
  <si>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</si>
  <si>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</si>
  <si>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</si>
  <si>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</si>
  <si>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</si>
  <si>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</si>
  <si>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</si>
  <si>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</si>
  <si>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</si>
  <si>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</si>
  <si>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</si>
  <si>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</si>
  <si>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</si>
  <si>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</si>
  <si>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</si>
  <si>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</si>
  <si>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</si>
  <si>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</si>
  <si>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</si>
  <si>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</si>
  <si>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</si>
  <si>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</si>
  <si>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</si>
  <si>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</si>
  <si>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</si>
  <si>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</si>
  <si>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</si>
  <si>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</si>
  <si>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</si>
  <si>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</si>
  <si>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</si>
  <si>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</si>
  <si>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</si>
  <si>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</si>
  <si>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</si>
  <si>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</si>
  <si>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</si>
  <si>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</si>
  <si>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</si>
  <si>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</si>
  <si>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</si>
  <si>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</si>
  <si>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</si>
  <si>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</si>
  <si>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</si>
  <si>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</si>
  <si>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</si>
  <si>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</si>
  <si>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</si>
  <si>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</si>
  <si>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</si>
  <si>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</si>
  <si>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</si>
  <si>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</si>
  <si>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</si>
  <si>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</si>
  <si>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</si>
  <si>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</si>
  <si>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</si>
  <si>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</si>
  <si>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</si>
  <si>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</si>
  <si>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</si>
  <si>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</si>
  <si>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</si>
  <si>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</si>
  <si>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</si>
  <si>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</si>
  <si>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</si>
  <si>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</si>
  <si>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</si>
  <si>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</si>
  <si>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</si>
  <si>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</si>
  <si>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</si>
  <si>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</si>
  <si>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</si>
  <si>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</si>
  <si>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</si>
  <si>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</si>
  <si>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</si>
  <si>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</si>
  <si>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</si>
  <si>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</si>
  <si>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</si>
  <si>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</si>
  <si>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</si>
  <si>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</si>
  <si>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</si>
  <si>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</si>
  <si>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</si>
  <si>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</si>
  <si>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</si>
  <si>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</si>
  <si>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</si>
  <si>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</si>
  <si>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</si>
  <si>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</si>
  <si>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</si>
  <si>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</si>
  <si>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</si>
  <si>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</si>
  <si>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</si>
  <si>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</si>
  <si>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</si>
  <si>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</si>
  <si>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</si>
  <si>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</si>
  <si>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</si>
  <si>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</si>
  <si>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</si>
  <si>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</si>
  <si>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</si>
  <si>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</si>
  <si>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</si>
  <si>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</si>
  <si>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</si>
  <si>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</si>
  <si>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</si>
  <si>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</si>
  <si>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</si>
  <si>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</si>
  <si>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</si>
  <si>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</si>
  <si>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</si>
  <si>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</si>
  <si>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</si>
  <si>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</si>
  <si>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</si>
  <si>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</si>
  <si>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</si>
  <si>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</si>
  <si>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</si>
  <si>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</si>
  <si>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</si>
  <si>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</si>
  <si>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</si>
  <si>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</si>
  <si>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</si>
  <si>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</si>
  <si>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</si>
  <si>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</si>
  <si>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</si>
  <si>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</si>
  <si>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</si>
  <si>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</si>
  <si>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</si>
  <si>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</si>
  <si>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</si>
  <si>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</si>
  <si>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</si>
  <si>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</si>
  <si>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</si>
  <si>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</si>
  <si>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</si>
  <si>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</si>
  <si>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</si>
  <si>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</si>
  <si>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</si>
  <si>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</si>
  <si>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</si>
  <si>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</si>
  <si>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</si>
  <si>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</si>
  <si>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</si>
  <si>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</si>
  <si>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</si>
  <si>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</si>
  <si>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</si>
  <si>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</si>
  <si>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</si>
  <si>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</si>
  <si>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</si>
  <si>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</si>
  <si>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</si>
  <si>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</si>
  <si>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</si>
  <si>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</si>
  <si>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</si>
  <si>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</si>
  <si>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</si>
  <si>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</si>
  <si>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</si>
  <si>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</si>
  <si>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</si>
  <si>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</si>
  <si>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</si>
  <si>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</si>
  <si>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</si>
  <si>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</si>
  <si>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</si>
  <si>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</si>
  <si>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</si>
  <si>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</si>
  <si>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</si>
  <si>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</si>
  <si>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</si>
  <si>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</si>
  <si>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</si>
  <si>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</si>
  <si>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</si>
  <si>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</si>
  <si>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</si>
  <si>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</si>
  <si>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</si>
  <si>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</si>
  <si>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</si>
  <si>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</si>
  <si>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</si>
  <si>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</si>
  <si>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</si>
  <si>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</si>
  <si>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</si>
  <si>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</si>
  <si>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</si>
  <si>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</si>
  <si>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</si>
  <si>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</si>
  <si>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</si>
  <si>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</si>
  <si>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</si>
  <si>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</si>
  <si>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</si>
  <si>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</si>
  <si>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</si>
  <si>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</si>
  <si>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</si>
  <si>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</si>
  <si>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</si>
  <si>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</si>
  <si>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</si>
  <si>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</si>
  <si>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</si>
  <si>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</si>
  <si>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</si>
  <si>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</si>
  <si>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</si>
  <si>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</si>
  <si>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</si>
  <si>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</si>
  <si>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</si>
  <si>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</si>
  <si>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</si>
  <si>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</si>
  <si>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</si>
  <si>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</si>
  <si>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</si>
  <si>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</si>
  <si>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</si>
  <si>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</si>
  <si>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</si>
  <si>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</si>
  <si>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</si>
  <si>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</si>
  <si>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</si>
  <si>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</si>
  <si>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</si>
  <si>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</si>
  <si>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</si>
  <si>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</si>
  <si>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</si>
  <si>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</si>
  <si>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</si>
  <si>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</si>
  <si>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</si>
  <si>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</si>
  <si>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</si>
  <si>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</si>
  <si>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</si>
  <si>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</si>
  <si>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</si>
  <si>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</si>
  <si>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</si>
  <si>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</si>
  <si>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</si>
  <si>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</si>
  <si>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</si>
  <si>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</si>
  <si>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</si>
  <si>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</si>
  <si>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</si>
  <si>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</si>
  <si>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</si>
  <si>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</si>
  <si>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</si>
  <si>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</si>
  <si>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</si>
  <si>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</si>
  <si>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</si>
  <si>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</si>
  <si>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</si>
  <si>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</si>
  <si>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</si>
  <si>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</si>
  <si>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</si>
  <si>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</si>
  <si>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</si>
  <si>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</si>
  <si>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</si>
  <si>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</si>
  <si>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</si>
  <si>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</si>
  <si>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</si>
  <si>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</si>
  <si>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</si>
  <si>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</si>
  <si>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</si>
  <si>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</si>
  <si>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</si>
  <si>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</si>
  <si>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</si>
  <si>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</si>
  <si>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</si>
  <si>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</si>
  <si>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</si>
  <si>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</si>
  <si>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</si>
  <si>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</si>
  <si>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</si>
  <si>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</si>
  <si>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</si>
  <si>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</si>
  <si>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</si>
  <si>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</si>
  <si>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</si>
  <si>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</si>
  <si>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</si>
  <si>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</si>
  <si>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</si>
  <si>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</si>
  <si>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</si>
  <si>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</si>
  <si>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</si>
  <si>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</si>
  <si>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</si>
  <si>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</si>
  <si>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</si>
  <si>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</si>
  <si>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</si>
  <si>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</si>
  <si>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</si>
  <si>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</si>
  <si>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</si>
  <si>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</si>
  <si>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</si>
  <si>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</si>
  <si>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</si>
  <si>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</si>
  <si>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</si>
  <si>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</si>
  <si>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</si>
  <si>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</si>
  <si>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</si>
  <si>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</si>
  <si>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</si>
  <si>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</si>
  <si>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</si>
  <si>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</si>
  <si>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</si>
  <si>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</si>
  <si>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</si>
  <si>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</si>
  <si>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</si>
  <si>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</si>
  <si>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</si>
  <si>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</si>
  <si>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</si>
  <si>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</si>
  <si>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</si>
  <si>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</si>
  <si>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</si>
  <si>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</si>
  <si>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</si>
  <si>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</si>
  <si>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</si>
  <si>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</si>
  <si>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</si>
  <si>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</si>
  <si>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</si>
  <si>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</si>
  <si>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</si>
  <si>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</si>
  <si>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</si>
  <si>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</si>
  <si>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</si>
  <si>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</si>
  <si>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</si>
  <si>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</si>
  <si>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</si>
  <si>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</si>
  <si>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</si>
  <si>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</si>
  <si>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</si>
  <si>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</si>
  <si>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</si>
  <si>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</si>
  <si>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</si>
  <si>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</si>
  <si>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</si>
  <si>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</si>
  <si>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</si>
  <si>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</si>
  <si>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</si>
  <si>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</si>
  <si>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</si>
  <si>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</si>
  <si>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</si>
  <si>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</si>
  <si>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</si>
  <si>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</si>
  <si>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</si>
  <si>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</si>
  <si>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</si>
  <si>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</si>
  <si>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</si>
  <si>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</si>
  <si>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</si>
  <si>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</si>
  <si>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</si>
  <si>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</si>
  <si>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</si>
  <si>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</si>
  <si>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</si>
  <si>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</si>
  <si>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</si>
  <si>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</si>
  <si>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</si>
  <si>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</si>
  <si>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</si>
  <si>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</si>
  <si>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</si>
  <si>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</si>
  <si>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</si>
  <si>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</si>
  <si>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</si>
  <si>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</si>
  <si>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</si>
  <si>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</si>
  <si>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</si>
  <si>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</si>
  <si>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</si>
  <si>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</si>
  <si>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</si>
  <si>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</si>
  <si>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</si>
  <si>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</si>
  <si>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</si>
  <si>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</si>
  <si>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</si>
  <si>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</si>
  <si>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</si>
  <si>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</si>
  <si>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</si>
  <si>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</si>
  <si>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</si>
  <si>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</si>
  <si>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</si>
  <si>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</si>
  <si>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</si>
  <si>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</si>
  <si>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</si>
  <si>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</si>
  <si>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</si>
  <si>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</si>
  <si>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</si>
  <si>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</si>
  <si>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</si>
  <si>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</si>
  <si>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</si>
  <si>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</si>
  <si>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</si>
  <si>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</si>
  <si>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</si>
  <si>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</si>
  <si>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</si>
  <si>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</si>
  <si>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</si>
  <si>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</si>
  <si>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</si>
  <si>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</si>
  <si>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</si>
  <si>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</si>
  <si>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</si>
  <si>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</si>
  <si>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</si>
  <si>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</si>
  <si>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</si>
  <si>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</si>
  <si>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</si>
  <si>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</si>
  <si>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</si>
  <si>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</si>
  <si>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</si>
  <si>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</si>
  <si>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</si>
  <si>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</si>
  <si>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</si>
  <si>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</si>
  <si>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</si>
  <si>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</si>
  <si>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</si>
  <si>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</si>
  <si>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</si>
  <si>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</si>
  <si>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</si>
  <si>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</si>
  <si>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</si>
  <si>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</si>
  <si>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</si>
  <si>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</si>
  <si>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</si>
  <si>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</si>
  <si>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</si>
  <si>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</si>
  <si>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</si>
  <si>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</si>
  <si>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</si>
  <si>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</si>
  <si>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</si>
  <si>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</si>
  <si>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</si>
  <si>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</si>
  <si>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</si>
  <si>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</si>
  <si>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</si>
  <si>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</si>
  <si>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</si>
  <si>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</si>
  <si>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</si>
  <si>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</si>
  <si>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</si>
  <si>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</si>
  <si>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</si>
  <si>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</si>
  <si>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</si>
  <si>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</si>
  <si>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</si>
  <si>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</si>
  <si>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</si>
  <si>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</si>
  <si>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</si>
  <si>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</si>
  <si>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</si>
  <si>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</si>
  <si>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</si>
  <si>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</si>
  <si>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</si>
  <si>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</si>
  <si>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</si>
  <si>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</si>
  <si>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</si>
  <si>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</si>
  <si>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</si>
  <si>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</si>
  <si>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</si>
  <si>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</si>
  <si>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</si>
  <si>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</si>
  <si>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</si>
  <si>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</si>
  <si>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</si>
  <si>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</si>
  <si>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</si>
  <si>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</si>
  <si>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</si>
  <si>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</si>
  <si>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</si>
  <si>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</si>
  <si>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</si>
  <si>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</si>
  <si>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</si>
  <si>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</si>
  <si>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</si>
  <si>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</si>
  <si>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</si>
  <si>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</si>
  <si>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</si>
  <si>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</si>
  <si>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</si>
  <si>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</si>
  <si>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</si>
  <si>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</si>
  <si>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</si>
  <si>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</si>
  <si>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</si>
  <si>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</si>
  <si>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</si>
  <si>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</si>
  <si>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</si>
  <si>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</si>
  <si>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</si>
  <si>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</si>
  <si>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</si>
  <si>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</si>
  <si>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</si>
  <si>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</si>
  <si>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</si>
  <si>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</si>
  <si>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</si>
  <si>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</si>
  <si>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</si>
  <si>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</si>
  <si>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</si>
  <si>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</si>
  <si>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</si>
  <si>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</si>
  <si>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</si>
  <si>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</si>
  <si>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</si>
  <si>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</si>
  <si>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</si>
  <si>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</si>
  <si>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</si>
  <si>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</si>
  <si>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</si>
  <si>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</si>
  <si>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</si>
  <si>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</si>
  <si>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</si>
  <si>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</si>
  <si>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</si>
  <si>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</si>
  <si>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</si>
  <si>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</si>
  <si>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</si>
  <si>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</si>
  <si>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</si>
  <si>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</si>
  <si>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</si>
  <si>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</si>
  <si>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</si>
  <si>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</si>
  <si>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</si>
  <si>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</si>
  <si>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</si>
  <si>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</si>
  <si>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</si>
  <si>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</si>
  <si>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</si>
  <si>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</si>
  <si>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</si>
  <si>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</si>
  <si>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</si>
  <si>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</si>
  <si>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</si>
  <si>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</si>
  <si>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</si>
  <si>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</si>
  <si>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</si>
  <si>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</si>
  <si>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</si>
  <si>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</si>
  <si>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</si>
  <si>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</si>
  <si>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</si>
  <si>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</si>
  <si>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</si>
  <si>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</si>
  <si>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</si>
  <si>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</si>
  <si>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</si>
  <si>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</si>
  <si>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</si>
  <si>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</si>
  <si>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</si>
  <si>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</si>
  <si>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</si>
  <si>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</si>
  <si>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</si>
  <si>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</si>
  <si>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</si>
  <si>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</si>
  <si>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</si>
  <si>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</si>
  <si>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</si>
  <si>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</si>
  <si>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</si>
  <si>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</si>
  <si>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</si>
  <si>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</si>
  <si>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</si>
  <si>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</si>
  <si>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</si>
  <si>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</si>
  <si>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</si>
  <si>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</si>
  <si>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</si>
  <si>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</si>
  <si>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</si>
  <si>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</si>
  <si>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</si>
  <si>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</si>
  <si>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</si>
  <si>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</si>
  <si>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</si>
  <si>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</si>
  <si>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</si>
  <si>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</si>
  <si>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</si>
  <si>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</si>
  <si>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</si>
  <si>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</si>
  <si>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</si>
  <si>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</si>
  <si>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</si>
  <si>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</si>
  <si>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</si>
  <si>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</si>
  <si>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</si>
  <si>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</si>
  <si>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</si>
  <si>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</si>
  <si>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</si>
  <si>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</si>
  <si>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</si>
  <si>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</si>
  <si>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</si>
  <si>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</si>
  <si>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</si>
  <si>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</si>
  <si>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</si>
  <si>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</si>
  <si>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</si>
  <si>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</si>
  <si>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</si>
  <si>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</si>
  <si>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</si>
  <si>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</si>
  <si>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</si>
  <si>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</si>
  <si>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</si>
  <si>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</si>
  <si>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</si>
  <si>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</si>
  <si>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</si>
  <si>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</si>
  <si>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</si>
  <si>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</si>
  <si>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</si>
  <si>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</si>
  <si>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</si>
  <si>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</si>
  <si>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</si>
  <si>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</si>
  <si>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</si>
  <si>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</si>
  <si>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</si>
  <si>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</si>
  <si>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</si>
  <si>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</si>
  <si>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</si>
  <si>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</si>
  <si>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</si>
  <si>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</si>
  <si>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</si>
  <si>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</si>
  <si>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</si>
  <si>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</si>
  <si>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</si>
  <si>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</si>
  <si>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</si>
  <si>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</si>
  <si>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</si>
  <si>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</si>
  <si>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</si>
  <si>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</si>
  <si>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</si>
  <si>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</si>
  <si>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</si>
  <si>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</si>
  <si>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</si>
  <si>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</si>
  <si>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</si>
  <si>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</si>
  <si>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</si>
  <si>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</si>
  <si>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</si>
  <si>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</si>
  <si>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</si>
  <si>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</si>
  <si>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</si>
  <si>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</si>
  <si>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</si>
  <si>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</si>
  <si>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</si>
  <si>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</si>
  <si>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</si>
  <si>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</si>
  <si>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</si>
  <si>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</si>
  <si>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</si>
  <si>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</si>
  <si>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</si>
  <si>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</si>
  <si>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</si>
  <si>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</si>
  <si>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</si>
  <si>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</si>
  <si>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</si>
  <si>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</si>
  <si>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</si>
  <si>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</si>
  <si>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</si>
  <si>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</si>
  <si>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</si>
  <si>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</si>
  <si>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</si>
  <si>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</si>
  <si>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</si>
  <si>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</si>
  <si>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</si>
  <si>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</si>
  <si>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</si>
  <si>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</si>
  <si>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</si>
  <si>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</si>
  <si>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</si>
  <si>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</si>
  <si>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</si>
  <si>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</si>
  <si>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</si>
  <si>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</si>
  <si>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</si>
  <si>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</si>
  <si>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</si>
  <si>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</si>
  <si>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</si>
  <si>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</si>
  <si>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</si>
  <si>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</si>
  <si>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</si>
  <si>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</si>
  <si>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</si>
  <si>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</si>
  <si>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</si>
  <si>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</si>
  <si>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</si>
  <si>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</si>
  <si>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</si>
  <si>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</si>
  <si>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</si>
  <si>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</si>
  <si>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</si>
  <si>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</si>
  <si>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</si>
  <si>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</si>
  <si>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</si>
  <si>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</si>
  <si>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</si>
  <si>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</si>
  <si>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</si>
  <si>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</si>
  <si>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</si>
  <si>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</si>
  <si>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</si>
  <si>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</si>
  <si>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</si>
  <si>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</si>
  <si>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</si>
  <si>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</si>
  <si>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</si>
  <si>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</si>
  <si>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</si>
  <si>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</si>
  <si>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</si>
  <si>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</si>
  <si>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</si>
  <si>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</si>
  <si>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</si>
  <si>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</si>
  <si>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</si>
  <si>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</si>
  <si>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</si>
  <si>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</si>
  <si>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</si>
  <si>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</si>
  <si>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</si>
  <si>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</si>
  <si>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</si>
  <si>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</si>
  <si>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</si>
  <si>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</si>
  <si>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</si>
  <si>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</si>
  <si>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</si>
  <si>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</si>
  <si>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</si>
  <si>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</si>
  <si>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</si>
  <si>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</si>
  <si>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</si>
  <si>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</si>
  <si>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</si>
  <si>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</si>
  <si>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</si>
  <si>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</si>
  <si>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</si>
  <si>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</si>
  <si>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</si>
  <si>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</si>
  <si>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</si>
  <si>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</si>
  <si>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</si>
  <si>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</si>
  <si>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</si>
  <si>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</si>
  <si>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</si>
  <si>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</si>
  <si>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</si>
  <si>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</si>
  <si>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</si>
  <si>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</si>
  <si>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</si>
  <si>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</si>
  <si>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</si>
  <si>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</si>
  <si>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</si>
  <si>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</si>
  <si>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</si>
  <si>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</si>
  <si>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</si>
  <si>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</si>
  <si>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</si>
  <si>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</si>
  <si>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</si>
  <si>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</si>
  <si>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</si>
  <si>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</si>
  <si>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</si>
  <si>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</si>
  <si>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</si>
  <si>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</si>
  <si>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</si>
  <si>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</si>
  <si>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</si>
  <si>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</si>
  <si>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</si>
  <si>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</si>
  <si>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</si>
  <si>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</si>
  <si>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</si>
  <si>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</si>
  <si>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</si>
  <si>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</si>
  <si>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</si>
  <si>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</si>
  <si>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</si>
  <si>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</si>
  <si>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</si>
  <si>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</si>
  <si>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</si>
  <si>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</si>
  <si>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</si>
  <si>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</si>
  <si>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</si>
  <si>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</si>
  <si>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</si>
  <si>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</si>
  <si>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</si>
  <si>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</si>
  <si>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</si>
  <si>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</si>
  <si>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</si>
  <si>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</si>
  <si>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</si>
  <si>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</si>
  <si>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</si>
  <si>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</si>
  <si>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</si>
  <si>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</si>
  <si>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</si>
  <si>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</si>
  <si>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</si>
  <si>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</si>
  <si>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</si>
  <si>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</si>
  <si>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</si>
  <si>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</si>
  <si>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</si>
  <si>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</si>
  <si>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</si>
  <si>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</si>
  <si>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</si>
  <si>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</si>
  <si>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</si>
  <si>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</si>
  <si>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</si>
  <si>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</si>
  <si>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</si>
  <si>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</si>
  <si>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</si>
  <si>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</si>
  <si>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</si>
  <si>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</si>
  <si>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</si>
  <si>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</si>
  <si>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</si>
  <si>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</si>
  <si>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</si>
  <si>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</si>
  <si>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</si>
  <si>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</si>
  <si>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</si>
  <si>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</si>
  <si>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</si>
  <si>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</si>
  <si>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</si>
  <si>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</si>
  <si>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</si>
  <si>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</si>
  <si>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</si>
  <si>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</si>
  <si>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</si>
  <si>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</si>
  <si>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</si>
  <si>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</si>
  <si>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</si>
  <si>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</si>
  <si>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</si>
  <si>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</si>
  <si>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</si>
  <si>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</si>
  <si>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</si>
  <si>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</si>
  <si>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</si>
  <si>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</si>
  <si>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</si>
  <si>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</si>
  <si>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</si>
  <si>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</si>
  <si>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</si>
  <si>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</si>
  <si>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</si>
  <si>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</si>
  <si>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</si>
  <si>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</si>
  <si>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</si>
  <si>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</si>
  <si>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</si>
  <si>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</si>
  <si>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</si>
  <si>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</si>
  <si>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</si>
  <si>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</si>
  <si>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</si>
  <si>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</si>
  <si>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</si>
  <si>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</si>
  <si>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</si>
  <si>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</si>
  <si>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</si>
  <si>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</si>
  <si>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</si>
  <si>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</si>
  <si>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</si>
  <si>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</si>
  <si>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</si>
  <si>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</si>
  <si>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</si>
  <si>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</si>
  <si>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</si>
  <si>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</si>
  <si>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</si>
  <si>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</si>
  <si>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</si>
  <si>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</si>
  <si>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</si>
  <si>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</si>
  <si>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</si>
  <si>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</si>
  <si>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</si>
  <si>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</si>
  <si>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</si>
  <si>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</si>
  <si>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</si>
  <si>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</si>
  <si>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</si>
  <si>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</si>
  <si>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</si>
  <si>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</si>
  <si>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</si>
  <si>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</si>
  <si>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</si>
  <si>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</si>
  <si>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</si>
  <si>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</si>
  <si>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</si>
  <si>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</si>
  <si>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</si>
  <si>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</si>
  <si>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</si>
  <si>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</si>
  <si>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</si>
  <si>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</si>
  <si>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</si>
  <si>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</si>
  <si>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</si>
  <si>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</si>
  <si>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</si>
  <si>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</si>
  <si>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</si>
  <si>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</si>
  <si>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</si>
  <si>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</si>
  <si>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</si>
  <si>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</si>
  <si>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</si>
  <si>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</si>
  <si>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</si>
  <si>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</si>
  <si>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</si>
  <si>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</si>
  <si>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</si>
  <si>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</si>
  <si>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</si>
  <si>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</si>
  <si>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</si>
  <si>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</si>
  <si>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</si>
  <si>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</si>
  <si>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</si>
  <si>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</si>
  <si>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</si>
  <si>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</si>
  <si>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</si>
  <si>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</si>
  <si>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</si>
  <si>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</si>
  <si>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</si>
  <si>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</si>
  <si>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</si>
  <si>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</si>
  <si>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</si>
  <si>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</si>
  <si>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</si>
  <si>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</si>
  <si>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</si>
  <si>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</si>
  <si>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</si>
  <si>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</si>
  <si>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</si>
  <si>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</si>
  <si>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</si>
  <si>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</si>
  <si>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</si>
  <si>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</si>
  <si>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</si>
  <si>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</si>
  <si>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</si>
  <si>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</si>
  <si>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</si>
  <si>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</si>
  <si>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</si>
  <si>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</si>
  <si>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</si>
  <si>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</si>
  <si>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</si>
  <si>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</si>
  <si>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</si>
  <si>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</si>
  <si>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</si>
  <si>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</si>
  <si>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</si>
  <si>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</si>
  <si>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</si>
  <si>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</si>
  <si>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</si>
  <si>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</si>
  <si>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</si>
  <si>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</si>
  <si>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</si>
  <si>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</si>
  <si>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</si>
  <si>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</si>
  <si>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</si>
  <si>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</si>
  <si>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</si>
  <si>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</si>
  <si>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</si>
  <si>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</si>
  <si>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</si>
  <si>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</si>
  <si>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</si>
  <si>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</si>
  <si>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</si>
  <si>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</si>
  <si>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</si>
  <si>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</si>
  <si>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</si>
  <si>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</si>
  <si>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</si>
  <si>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</si>
  <si>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</si>
  <si>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</si>
  <si>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</si>
  <si>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</si>
  <si>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</si>
  <si>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</si>
  <si>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</si>
  <si>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</si>
  <si>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</si>
  <si>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</si>
  <si>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</si>
  <si>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</si>
  <si>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</si>
  <si>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</si>
  <si>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</si>
  <si>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</si>
  <si>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</si>
  <si>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</si>
  <si>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</si>
  <si>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</si>
  <si>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</si>
  <si>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</si>
  <si>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</si>
  <si>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</si>
  <si>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</si>
  <si>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</si>
  <si>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</si>
  <si>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</si>
  <si>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</si>
  <si>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</si>
  <si>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</si>
  <si>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</si>
  <si>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</si>
  <si>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</si>
  <si>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</si>
  <si>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</si>
  <si>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</si>
  <si>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</si>
  <si>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</si>
  <si>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</si>
  <si>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</si>
  <si>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</si>
  <si>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</si>
  <si>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</si>
  <si>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</si>
  <si>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</si>
  <si>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</si>
  <si>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</si>
  <si>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</si>
  <si>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</si>
  <si>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</si>
  <si>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</si>
  <si>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</si>
  <si>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</si>
  <si>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</si>
  <si>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</si>
  <si>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</si>
  <si>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</si>
  <si>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</si>
  <si>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</si>
  <si>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</si>
  <si>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</si>
  <si>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</si>
  <si>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</si>
  <si>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</si>
  <si>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</si>
  <si>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</si>
  <si>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</si>
  <si>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</si>
  <si>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</si>
  <si>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</si>
  <si>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</si>
  <si>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</si>
  <si>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</si>
  <si>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</si>
  <si>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</si>
  <si>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</si>
  <si>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</si>
  <si>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</si>
  <si>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</si>
  <si>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</si>
  <si>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</si>
  <si>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</si>
  <si>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</si>
  <si>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</si>
  <si>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</si>
  <si>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</si>
  <si>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</si>
  <si>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</si>
  <si>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</si>
  <si>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</si>
  <si>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</si>
  <si>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</si>
  <si>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</si>
  <si>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</si>
  <si>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</si>
  <si>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</si>
  <si>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</si>
  <si>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</si>
  <si>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</si>
  <si>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</si>
  <si>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</si>
  <si>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</si>
  <si>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</si>
  <si>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</si>
  <si>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</si>
  <si>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</si>
  <si>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</si>
  <si>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</si>
  <si>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</si>
  <si>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</si>
  <si>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</si>
  <si>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</si>
  <si>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</si>
  <si>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</si>
  <si>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</si>
  <si>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</si>
  <si>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</si>
  <si>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</si>
  <si>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</si>
  <si>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</si>
  <si>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</si>
  <si>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</si>
  <si>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</si>
  <si>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</si>
  <si>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</si>
  <si>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</si>
  <si>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</si>
  <si>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</si>
  <si>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</si>
  <si>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</si>
  <si>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</si>
  <si>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</si>
  <si>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</si>
  <si>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</si>
  <si>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</si>
  <si>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</si>
  <si>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</si>
  <si>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</si>
  <si>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</si>
  <si>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</si>
  <si>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</si>
  <si>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</si>
  <si>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</si>
  <si>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</si>
  <si>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</si>
  <si>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</si>
  <si>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</si>
  <si>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</si>
  <si>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</si>
  <si>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</si>
  <si>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</si>
  <si>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</si>
  <si>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</si>
  <si>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</si>
  <si>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</si>
  <si>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</si>
  <si>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</si>
  <si>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</si>
  <si>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</si>
  <si>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</si>
  <si>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</si>
  <si>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</si>
  <si>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</si>
  <si>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</si>
  <si>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</si>
  <si>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</si>
  <si>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</si>
  <si>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</si>
  <si>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</si>
  <si>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</si>
  <si>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</si>
  <si>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</si>
  <si>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</si>
  <si>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</si>
  <si>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</si>
  <si>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</si>
  <si>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</si>
  <si>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</si>
  <si>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</si>
  <si>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</si>
  <si>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</si>
  <si>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</si>
  <si>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</si>
  <si>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</si>
  <si>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</si>
  <si>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</si>
  <si>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</si>
  <si>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</si>
  <si>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</si>
  <si>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</si>
  <si>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</si>
  <si>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</si>
  <si>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</si>
  <si>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</si>
  <si>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</si>
  <si>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</si>
  <si>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</si>
  <si>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</si>
  <si>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</si>
  <si>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</si>
  <si>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</si>
  <si>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</si>
  <si>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</si>
  <si>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</si>
  <si>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</si>
  <si>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</si>
  <si>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</si>
  <si>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</si>
  <si>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</si>
  <si>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</si>
  <si>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</si>
  <si>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</si>
  <si>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</si>
  <si>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</si>
  <si>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</si>
  <si>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</si>
  <si>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</si>
  <si>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</si>
  <si>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</si>
  <si>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</si>
  <si>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</si>
  <si>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</si>
  <si>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</si>
  <si>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</si>
  <si>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</si>
  <si>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</si>
  <si>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</si>
  <si>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</si>
  <si>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</si>
  <si>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</si>
  <si>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</si>
  <si>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</si>
  <si>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</si>
  <si>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</si>
  <si>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</si>
  <si>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</si>
  <si>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</si>
  <si>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</si>
  <si>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</si>
  <si>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</si>
  <si>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</si>
  <si>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</si>
  <si>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</si>
  <si>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</si>
  <si>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</si>
  <si>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</si>
  <si>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</si>
  <si>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</si>
  <si>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</si>
  <si>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</si>
  <si>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</si>
  <si>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</si>
  <si>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</si>
  <si>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</si>
  <si>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</si>
  <si>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</si>
  <si>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</si>
  <si>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</si>
  <si>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</si>
  <si>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</si>
  <si>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</si>
  <si>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</si>
  <si>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</si>
  <si>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</si>
  <si>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</si>
  <si>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</si>
  <si>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</si>
  <si>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</si>
  <si>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</si>
  <si>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</si>
  <si>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</si>
  <si>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</si>
  <si>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</si>
  <si>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</si>
  <si>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</si>
  <si>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</si>
  <si>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</si>
  <si>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</si>
  <si>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</si>
  <si>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</si>
  <si>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</si>
  <si>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</si>
  <si>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</si>
  <si>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</si>
  <si>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</si>
  <si>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</si>
  <si>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</si>
  <si>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</si>
  <si>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</si>
  <si>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</si>
  <si>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</si>
  <si>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</si>
  <si>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</si>
  <si>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</si>
  <si>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</si>
  <si>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</si>
  <si>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</si>
  <si>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</si>
  <si>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</si>
  <si>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</si>
  <si>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</si>
  <si>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</si>
  <si>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</si>
  <si>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</si>
  <si>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</si>
  <si>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</si>
  <si>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</si>
  <si>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</si>
  <si>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</si>
  <si>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</si>
  <si>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</si>
  <si>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</si>
  <si>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</si>
  <si>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</si>
  <si>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</si>
  <si>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</si>
  <si>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</si>
  <si>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</si>
  <si>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</si>
  <si>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</si>
  <si>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</si>
  <si>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</si>
  <si>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</si>
  <si>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</si>
  <si>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</si>
  <si>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</si>
  <si>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</si>
  <si>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</si>
  <si>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</si>
  <si>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</si>
  <si>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</si>
  <si>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</si>
  <si>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</si>
  <si>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</si>
  <si>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</si>
  <si>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</si>
  <si>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</si>
  <si>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</si>
  <si>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</si>
  <si>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</si>
  <si>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</si>
  <si>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</si>
  <si>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</si>
  <si>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</si>
  <si>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</si>
  <si>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</si>
  <si>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</si>
  <si>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</si>
  <si>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</si>
  <si>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</si>
  <si>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</si>
  <si>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</si>
  <si>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</si>
  <si>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</si>
  <si>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</si>
  <si>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</si>
  <si>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</si>
  <si>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</si>
  <si>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</si>
  <si>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</si>
  <si>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</si>
  <si>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</si>
  <si>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</si>
  <si>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</si>
  <si>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</si>
  <si>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</si>
  <si>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</si>
  <si>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</si>
  <si>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</si>
  <si>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</si>
  <si>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</si>
  <si>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</si>
  <si>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</si>
  <si>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</si>
  <si>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</si>
  <si>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</si>
  <si>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</si>
  <si>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</si>
  <si>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</si>
  <si>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</si>
  <si>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</si>
  <si>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</si>
  <si>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</si>
  <si>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</si>
  <si>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</si>
  <si>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</si>
  <si>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</si>
  <si>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</si>
  <si>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</si>
  <si>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</si>
  <si>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</si>
  <si>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</si>
  <si>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</si>
  <si>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</si>
  <si>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</si>
  <si>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</si>
  <si>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</si>
  <si>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</si>
  <si>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</si>
  <si>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</si>
  <si>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</si>
  <si>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</si>
  <si>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</si>
  <si>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</si>
  <si>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</si>
  <si>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</si>
  <si>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</si>
  <si>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</si>
  <si>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</si>
  <si>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</si>
  <si>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</si>
  <si>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</si>
  <si>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</si>
  <si>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</si>
  <si>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</si>
  <si>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</si>
  <si>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</si>
  <si>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</si>
  <si>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</si>
  <si>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</si>
  <si>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</si>
  <si>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</si>
  <si>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</si>
  <si>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</si>
  <si>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</si>
  <si>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</si>
  <si>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</si>
  <si>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</si>
  <si>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</si>
  <si>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</si>
  <si>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</si>
  <si>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</si>
  <si>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</si>
  <si>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</si>
  <si>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</si>
  <si>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</si>
  <si>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</si>
  <si>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</si>
  <si>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</si>
  <si>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</si>
  <si>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</si>
  <si>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</si>
  <si>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</si>
  <si>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</si>
  <si>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</si>
  <si>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</si>
  <si>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</si>
  <si>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</si>
  <si>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</si>
  <si>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</si>
  <si>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</si>
  <si>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</si>
  <si>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</si>
  <si>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</si>
  <si>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</si>
  <si>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</si>
  <si>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</si>
  <si>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</si>
  <si>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</si>
  <si>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</si>
  <si>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</si>
  <si>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</si>
  <si>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</si>
  <si>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</si>
  <si>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</si>
  <si>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</si>
  <si>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</si>
  <si>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</si>
  <si>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</si>
  <si>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</si>
  <si>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</si>
  <si>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</si>
  <si>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</si>
  <si>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</si>
  <si>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</si>
  <si>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</si>
  <si>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</si>
  <si>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</si>
  <si>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</si>
  <si>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</si>
  <si>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</si>
  <si>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</si>
  <si>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</si>
  <si>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</si>
  <si>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</si>
  <si>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</si>
  <si>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</si>
  <si>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</si>
  <si>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</si>
  <si>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</si>
  <si>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</si>
  <si>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</si>
  <si>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</si>
  <si>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</si>
  <si>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</si>
  <si>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</si>
  <si>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</si>
  <si>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</si>
  <si>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</si>
  <si>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</si>
  <si>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</si>
  <si>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</si>
  <si>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</si>
  <si>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</si>
  <si>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</si>
  <si>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</si>
  <si>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</si>
  <si>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</si>
  <si>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</si>
  <si>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</si>
  <si>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</si>
  <si>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</si>
  <si>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</si>
  <si>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</si>
  <si>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</si>
  <si>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</si>
  <si>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</si>
  <si>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</si>
  <si>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</si>
  <si>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</si>
  <si>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</si>
  <si>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</si>
  <si>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</si>
  <si>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</si>
  <si>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</si>
  <si>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</si>
  <si>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</si>
  <si>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</si>
  <si>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</si>
  <si>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</si>
  <si>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</si>
  <si>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</si>
  <si>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</si>
  <si>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</si>
  <si>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</si>
  <si>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</si>
  <si>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</si>
  <si>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</si>
  <si>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</si>
  <si>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</si>
  <si>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</si>
  <si>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</si>
  <si>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</si>
  <si>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</si>
  <si>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</si>
  <si>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</si>
  <si>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</si>
  <si>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</si>
  <si>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</si>
  <si>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</si>
  <si>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</si>
  <si>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</si>
  <si>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</si>
  <si>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</si>
  <si>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</si>
  <si>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</si>
  <si>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</si>
  <si>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</si>
  <si>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</si>
  <si>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</si>
  <si>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</si>
  <si>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</si>
  <si>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</si>
  <si>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</si>
  <si>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</si>
  <si>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</si>
  <si>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</si>
  <si>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</si>
  <si>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</si>
  <si>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</si>
  <si>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</si>
  <si>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</si>
  <si>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</si>
  <si>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</si>
  <si>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</si>
  <si>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</si>
  <si>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</si>
  <si>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</si>
  <si>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</si>
  <si>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</si>
  <si>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</si>
  <si>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</si>
  <si>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</si>
  <si>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</si>
  <si>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</si>
  <si>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</si>
  <si>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</si>
  <si>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</si>
  <si>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</si>
  <si>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</si>
  <si>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</si>
  <si>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</si>
  <si>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</si>
  <si>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</si>
  <si>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</si>
  <si>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</si>
  <si>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</si>
  <si>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</si>
  <si>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</si>
  <si>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</si>
  <si>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</si>
  <si>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</si>
  <si>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</si>
  <si>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</si>
  <si>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</si>
  <si>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</si>
  <si>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</si>
  <si>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</si>
  <si>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</si>
  <si>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</si>
  <si>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</si>
  <si>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</si>
  <si>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</si>
  <si>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</si>
  <si>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</si>
  <si>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</si>
  <si>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</si>
  <si>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</si>
  <si>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</si>
  <si>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</si>
  <si>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</si>
  <si>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</si>
  <si>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</si>
  <si>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</si>
  <si>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</si>
  <si>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</si>
  <si>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</si>
  <si>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</si>
  <si>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</si>
  <si>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</si>
  <si>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</si>
  <si>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</si>
  <si>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</si>
  <si>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</si>
  <si>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</si>
  <si>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</si>
  <si>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</si>
  <si>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</si>
  <si>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</si>
  <si>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</si>
  <si>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</si>
  <si>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</si>
  <si>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</si>
  <si>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</si>
  <si>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</si>
  <si>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</si>
  <si>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</si>
  <si>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</si>
  <si>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</si>
  <si>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</si>
  <si>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</si>
  <si>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</si>
  <si>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</si>
  <si>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</si>
  <si>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</si>
  <si>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</si>
  <si>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</si>
  <si>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</si>
  <si>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</si>
  <si>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</si>
  <si>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</si>
  <si>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</si>
  <si>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</si>
  <si>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</si>
  <si>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</si>
  <si>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</si>
  <si>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</si>
  <si>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</si>
  <si>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</si>
  <si>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</si>
  <si>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</si>
  <si>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</si>
  <si>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</si>
  <si>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</si>
  <si>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</si>
  <si>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</si>
  <si>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</si>
  <si>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</si>
  <si>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</si>
  <si>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</si>
  <si>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</si>
  <si>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</si>
  <si>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</si>
  <si>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</si>
  <si>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</si>
  <si>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</si>
  <si>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</si>
  <si>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</si>
  <si>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</si>
  <si>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</si>
  <si>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</si>
  <si>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</si>
  <si>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</si>
  <si>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</si>
  <si>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</si>
  <si>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</si>
  <si>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</si>
  <si>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</si>
  <si>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</si>
  <si>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</si>
  <si>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</si>
  <si>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</si>
  <si>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</si>
  <si>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</si>
  <si>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</si>
  <si>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</si>
  <si>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</si>
  <si>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</si>
  <si>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</si>
  <si>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</si>
  <si>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</si>
  <si>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</si>
  <si>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</si>
  <si>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</si>
  <si>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</si>
  <si>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</si>
  <si>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</si>
  <si>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</si>
  <si>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</si>
  <si>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</si>
  <si>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</si>
  <si>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</si>
  <si>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</si>
  <si>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</si>
  <si>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</si>
  <si>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</si>
  <si>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</si>
  <si>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</si>
  <si>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</si>
  <si>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</si>
  <si>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</si>
  <si>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</si>
  <si>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</si>
  <si>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</si>
  <si>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</si>
  <si>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</si>
  <si>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</si>
  <si>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</si>
  <si>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</si>
  <si>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</si>
  <si>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</si>
  <si>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</si>
  <si>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</si>
  <si>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</si>
  <si>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</si>
  <si>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</si>
  <si>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</si>
  <si>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</si>
  <si>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</si>
  <si>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</si>
  <si>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</si>
  <si>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</si>
  <si>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</si>
  <si>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</si>
  <si>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</si>
  <si>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</si>
  <si>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</si>
  <si>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</si>
  <si>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</si>
  <si>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</si>
  <si>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</si>
  <si>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</si>
  <si>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</si>
  <si>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</si>
  <si>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</si>
  <si>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</si>
  <si>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</si>
  <si>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</si>
  <si>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</si>
  <si>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</si>
  <si>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</si>
  <si>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</si>
  <si>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</si>
  <si>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</si>
  <si>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</si>
  <si>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</si>
  <si>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</si>
  <si>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</si>
  <si>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</si>
  <si>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</si>
  <si>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</si>
  <si>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</si>
  <si>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</si>
  <si>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</si>
  <si>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</si>
  <si>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</si>
  <si>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</si>
  <si>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</si>
  <si>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</si>
  <si>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</si>
  <si>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</si>
  <si>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</si>
  <si>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</si>
  <si>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</si>
  <si>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</si>
  <si>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</si>
  <si>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</si>
  <si>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</si>
  <si>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</si>
  <si>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</si>
  <si>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</si>
  <si>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</si>
  <si>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</si>
  <si>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</si>
  <si>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</si>
  <si>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</si>
  <si>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</si>
  <si>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</si>
  <si>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</si>
  <si>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</si>
  <si>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</si>
  <si>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</si>
  <si>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</si>
  <si>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</si>
  <si>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</si>
  <si>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</si>
  <si>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</si>
  <si>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</si>
  <si>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</si>
  <si>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</si>
  <si>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</si>
  <si>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</si>
  <si>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</si>
  <si>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</si>
  <si>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</si>
  <si>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</si>
  <si>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</si>
  <si>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</si>
  <si>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</si>
  <si>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</si>
  <si>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</si>
  <si>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</si>
  <si>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</si>
  <si>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</si>
  <si>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</si>
  <si>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</si>
  <si>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</si>
  <si>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</si>
  <si>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</si>
  <si>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</si>
  <si>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</si>
  <si>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</si>
  <si>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</si>
  <si>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</si>
  <si>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</si>
  <si>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</si>
  <si>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</si>
  <si>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</si>
  <si>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</si>
  <si>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</si>
  <si>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</si>
  <si>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</si>
  <si>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</si>
  <si>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</si>
  <si>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</si>
  <si>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</si>
  <si>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</si>
  <si>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</si>
  <si>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</si>
  <si>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</si>
  <si>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</si>
  <si>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</si>
  <si>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</si>
  <si>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</si>
  <si>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</si>
  <si>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</si>
  <si>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</si>
  <si>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</si>
  <si>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</si>
  <si>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</si>
  <si>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</si>
  <si>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</si>
  <si>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</si>
  <si>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</si>
  <si>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</si>
  <si>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</si>
  <si>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</si>
  <si>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</si>
  <si>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</si>
  <si>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</si>
  <si>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</si>
  <si>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</si>
  <si>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</si>
  <si>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</si>
  <si>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</si>
  <si>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</si>
  <si>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</si>
  <si>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</si>
  <si>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</si>
  <si>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</si>
  <si>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</si>
  <si>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</si>
  <si>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</si>
  <si>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</si>
  <si>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</si>
  <si>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</si>
  <si>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</si>
  <si>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</si>
  <si>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</si>
  <si>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</si>
  <si>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</si>
  <si>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</si>
  <si>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</si>
  <si>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</si>
  <si>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</si>
  <si>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</si>
  <si>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</si>
  <si>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</si>
  <si>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</si>
  <si>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</si>
  <si>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</si>
  <si>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</si>
  <si>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</si>
  <si>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</si>
  <si>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</si>
  <si>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</si>
  <si>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</si>
  <si>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</si>
  <si>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</si>
  <si>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</si>
  <si>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</si>
  <si>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</si>
  <si>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</si>
  <si>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</si>
  <si>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</si>
  <si>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</si>
  <si>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</si>
  <si>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</si>
  <si>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</si>
  <si>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</si>
  <si>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</si>
  <si>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</si>
  <si>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</si>
  <si>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</si>
  <si>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</si>
  <si>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</si>
  <si>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</si>
  <si>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</si>
  <si>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</si>
  <si>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</si>
  <si>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</si>
  <si>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</si>
  <si>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</si>
  <si>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</si>
  <si>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</si>
  <si>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</si>
  <si>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</si>
  <si>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</si>
  <si>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</si>
  <si>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</si>
  <si>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</si>
  <si>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</si>
  <si>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</si>
  <si>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</si>
  <si>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</si>
  <si>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</si>
  <si>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</si>
  <si>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</si>
  <si>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</si>
  <si>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</si>
  <si>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</si>
  <si>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</si>
  <si>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</si>
  <si>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</si>
  <si>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</si>
  <si>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</si>
  <si>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</si>
  <si>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</si>
  <si>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</si>
  <si>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</si>
  <si>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</si>
  <si>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</si>
  <si>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</si>
  <si>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</si>
  <si>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</si>
  <si>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</si>
  <si>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</si>
  <si>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</si>
  <si>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</si>
  <si>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</si>
  <si>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</si>
  <si>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</si>
  <si>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</si>
  <si>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</si>
  <si>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</si>
  <si>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</si>
  <si>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</si>
  <si>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</si>
  <si>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</si>
  <si>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</si>
  <si>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</si>
  <si>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</si>
  <si>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</si>
  <si>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</si>
  <si>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</si>
  <si>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</si>
  <si>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</si>
  <si>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</si>
  <si>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</si>
  <si>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</si>
  <si>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</si>
  <si>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</si>
  <si>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</si>
  <si>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</si>
  <si>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</si>
  <si>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</si>
  <si>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</si>
  <si>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</si>
  <si>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</si>
  <si>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</si>
  <si>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</si>
  <si>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</si>
  <si>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</si>
  <si>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</si>
  <si>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</si>
  <si>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</si>
  <si>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</si>
  <si>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</si>
  <si>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</si>
  <si>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</si>
  <si>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</si>
  <si>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</si>
  <si>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</si>
  <si>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</si>
  <si>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</si>
  <si>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</si>
  <si>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</si>
  <si>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</si>
  <si>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</si>
  <si>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</si>
  <si>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</si>
  <si>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</si>
  <si>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</si>
  <si>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</si>
  <si>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</si>
  <si>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</si>
  <si>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</si>
  <si>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</si>
  <si>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</si>
  <si>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</si>
  <si>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</si>
  <si>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</si>
  <si>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</si>
  <si>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</si>
  <si>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</si>
  <si>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</si>
  <si>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</si>
  <si>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</si>
  <si>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</si>
  <si>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</si>
  <si>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</si>
  <si>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</si>
  <si>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</si>
  <si>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</si>
  <si>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</si>
  <si>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</si>
  <si>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</si>
  <si>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</si>
  <si>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</si>
  <si>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</si>
  <si>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</si>
  <si>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</si>
  <si>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</si>
  <si>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</si>
  <si>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</si>
  <si>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</si>
  <si>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</si>
  <si>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</si>
  <si>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</si>
  <si>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</si>
  <si>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</si>
  <si>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</si>
  <si>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</si>
  <si>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</si>
  <si>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</si>
  <si>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</si>
  <si>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</si>
  <si>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</si>
  <si>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</si>
  <si>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</si>
  <si>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</si>
  <si>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</si>
  <si>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</si>
  <si>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</si>
  <si>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</si>
  <si>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</si>
  <si>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</si>
  <si>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</si>
  <si>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</si>
  <si>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</si>
  <si>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</si>
  <si>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</si>
  <si>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</si>
  <si>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</si>
  <si>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</si>
  <si>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</si>
  <si>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</si>
  <si>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</si>
  <si>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</si>
  <si>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</si>
  <si>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</si>
  <si>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</si>
  <si>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</si>
  <si>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</si>
  <si>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</si>
  <si>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</si>
  <si>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</si>
  <si>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</si>
  <si>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</si>
  <si>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</si>
  <si>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</si>
  <si>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</si>
  <si>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</si>
  <si>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</si>
  <si>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</si>
  <si>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</si>
  <si>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</si>
  <si>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</si>
  <si>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</si>
  <si>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</si>
  <si>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</si>
  <si>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</si>
  <si>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</si>
  <si>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</si>
  <si>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</si>
  <si>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</si>
  <si>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</si>
  <si>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</si>
  <si>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</si>
  <si>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</si>
  <si>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</si>
  <si>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</si>
  <si>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</si>
  <si>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</si>
  <si>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</si>
  <si>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</si>
  <si>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</si>
  <si>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</si>
  <si>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</si>
  <si>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</si>
  <si>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</si>
  <si>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</si>
  <si>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</si>
  <si>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</si>
  <si>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</si>
  <si>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</si>
  <si>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</si>
  <si>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</si>
  <si>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</si>
  <si>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</si>
  <si>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</si>
  <si>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</si>
  <si>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</si>
  <si>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</si>
  <si>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</si>
  <si>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</si>
  <si>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</si>
  <si>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</si>
  <si>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</si>
  <si>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</si>
  <si>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</si>
  <si>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</si>
  <si>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</si>
  <si>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</si>
  <si>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</si>
  <si>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</si>
  <si>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</si>
  <si>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</si>
  <si>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</si>
  <si>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</si>
  <si>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</si>
  <si>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</si>
  <si>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</si>
  <si>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</si>
  <si>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</si>
  <si>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</si>
  <si>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</si>
  <si>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</si>
  <si>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</si>
  <si>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</si>
  <si>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</si>
  <si>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</si>
  <si>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</si>
  <si>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</si>
  <si>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</si>
  <si>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</si>
  <si>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</si>
  <si>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</si>
  <si>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</si>
  <si>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</si>
  <si>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</si>
  <si>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</si>
  <si>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</si>
  <si>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</si>
  <si>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</si>
  <si>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</si>
  <si>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</si>
  <si>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</si>
  <si>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</si>
  <si>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</si>
  <si>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</si>
  <si>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</si>
  <si>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</si>
  <si>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</si>
  <si>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</si>
  <si>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</si>
  <si>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</si>
  <si>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</si>
  <si>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</si>
  <si>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</si>
  <si>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</si>
  <si>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</si>
  <si>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</si>
  <si>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</si>
  <si>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</si>
  <si>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</si>
  <si>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</si>
  <si>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</si>
  <si>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</si>
  <si>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</si>
  <si>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</si>
  <si>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</si>
  <si>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</si>
  <si>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</si>
  <si>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</si>
  <si>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</si>
  <si>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</si>
  <si>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</si>
  <si>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</si>
  <si>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</si>
  <si>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</si>
  <si>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</si>
  <si>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</si>
  <si>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</si>
  <si>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</si>
  <si>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</si>
  <si>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</si>
  <si>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</si>
  <si>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</si>
  <si>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</si>
  <si>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</si>
  <si>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</si>
  <si>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</si>
  <si>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</si>
  <si>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</si>
  <si>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</si>
  <si>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</si>
  <si>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</si>
  <si>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</si>
  <si>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</si>
  <si>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</si>
  <si>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</si>
  <si>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</si>
  <si>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</si>
  <si>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</si>
  <si>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</si>
  <si>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</si>
  <si>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</si>
  <si>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</si>
  <si>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</si>
  <si>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</si>
  <si>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</si>
  <si>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</si>
  <si>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</si>
  <si>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</si>
  <si>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</si>
  <si>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</si>
  <si>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</si>
  <si>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</si>
  <si>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</si>
  <si>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</si>
  <si>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</si>
  <si>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</si>
  <si>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</si>
  <si>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</si>
  <si>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</si>
  <si>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</si>
  <si>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</si>
  <si>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</si>
  <si>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</si>
  <si>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</si>
  <si>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</si>
  <si>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</si>
  <si>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</si>
  <si>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</si>
  <si>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</si>
  <si>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</si>
  <si>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</si>
  <si>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</si>
  <si>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</si>
  <si>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</si>
  <si>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</si>
  <si>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</si>
  <si>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</si>
  <si>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</si>
  <si>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</si>
  <si>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</si>
  <si>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</si>
  <si>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</si>
  <si>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</si>
  <si>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</si>
  <si>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</si>
  <si>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</si>
  <si>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</si>
  <si>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</si>
  <si>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</si>
  <si>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</si>
  <si>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</si>
  <si>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</si>
  <si>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</si>
  <si>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</si>
  <si>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</si>
  <si>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</si>
  <si>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</si>
  <si>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</si>
  <si>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</si>
  <si>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</si>
  <si>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</si>
  <si>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</si>
  <si>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</si>
  <si>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</si>
  <si>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</si>
  <si>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</si>
  <si>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</si>
  <si>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</si>
  <si>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</si>
  <si>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</si>
  <si>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</si>
  <si>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</si>
  <si>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</si>
  <si>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</si>
  <si>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</si>
  <si>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</si>
  <si>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</si>
  <si>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</si>
  <si>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</si>
  <si>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</si>
  <si>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</si>
  <si>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</si>
  <si>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</si>
  <si>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</si>
  <si>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</si>
  <si>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</si>
  <si>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</si>
  <si>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</si>
  <si>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</si>
  <si>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</si>
  <si>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</si>
  <si>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</si>
  <si>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</si>
  <si>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</si>
  <si>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</si>
  <si>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</si>
  <si>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</si>
  <si>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</si>
  <si>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</si>
  <si>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</si>
  <si>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</si>
  <si>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</si>
  <si>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</si>
  <si>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</si>
  <si>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</si>
  <si>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</si>
  <si>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</si>
  <si>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</si>
  <si>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</si>
  <si>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</si>
  <si>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</si>
  <si>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</si>
  <si>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</si>
  <si>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</si>
  <si>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</si>
  <si>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</si>
  <si>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</si>
  <si>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</si>
  <si>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</si>
  <si>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</si>
  <si>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</si>
  <si>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</si>
  <si>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</si>
  <si>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</si>
  <si>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</si>
  <si>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</si>
  <si>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</si>
  <si>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</si>
  <si>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</si>
  <si>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</si>
  <si>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</si>
  <si>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</si>
  <si>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</si>
  <si>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</si>
  <si>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</si>
  <si>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</si>
  <si>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</si>
  <si>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</si>
  <si>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</si>
  <si>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</si>
  <si>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</si>
  <si>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</si>
  <si>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</si>
  <si>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</si>
  <si>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</si>
  <si>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</si>
  <si>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</si>
  <si>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</si>
  <si>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</si>
  <si>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</si>
  <si>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</si>
  <si>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</si>
  <si>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</si>
  <si>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</si>
  <si>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</si>
  <si>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</si>
  <si>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</si>
  <si>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</si>
  <si>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</si>
  <si>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</si>
  <si>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</si>
  <si>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</si>
  <si>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</si>
  <si>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</si>
  <si>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</si>
  <si>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</si>
  <si>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</si>
  <si>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</si>
  <si>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</si>
  <si>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</si>
  <si>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</si>
  <si>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</si>
  <si>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</si>
  <si>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</si>
  <si>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</si>
  <si>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</si>
  <si>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</si>
  <si>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</si>
  <si>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</si>
  <si>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</si>
  <si>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</si>
  <si>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</si>
  <si>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</si>
  <si>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</si>
  <si>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</si>
  <si>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</si>
  <si>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</si>
  <si>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</si>
  <si>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</si>
  <si>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</si>
  <si>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</si>
  <si>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</si>
  <si>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</si>
  <si>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</si>
  <si>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</si>
  <si>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</si>
  <si>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</si>
  <si>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</si>
  <si>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</si>
  <si>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</si>
  <si>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</si>
  <si>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</si>
  <si>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</si>
  <si>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</si>
  <si>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</si>
  <si>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</si>
  <si>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</si>
  <si>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</si>
  <si>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</si>
  <si>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</si>
  <si>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</si>
  <si>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</si>
  <si>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</si>
  <si>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</si>
  <si>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</si>
  <si>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</si>
  <si>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</si>
  <si>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</si>
  <si>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</si>
  <si>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</si>
  <si>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</si>
  <si>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</si>
  <si>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</si>
  <si>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</si>
  <si>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</si>
  <si>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</si>
  <si>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</si>
  <si>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</si>
  <si>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</si>
  <si>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</si>
  <si>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</si>
  <si>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</si>
  <si>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</si>
  <si>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</si>
  <si>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</si>
  <si>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</si>
  <si>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</si>
  <si>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</si>
  <si>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</si>
  <si>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</si>
  <si>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</si>
  <si>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</si>
  <si>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</si>
  <si>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</si>
  <si>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</si>
  <si>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</si>
  <si>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</si>
  <si>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</si>
  <si>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</si>
  <si>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</si>
  <si>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</si>
  <si>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</si>
  <si>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</si>
  <si>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</si>
  <si>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</si>
  <si>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</si>
  <si>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</si>
  <si>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</si>
  <si>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</si>
  <si>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</si>
  <si>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</si>
  <si>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</si>
  <si>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</si>
  <si>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</si>
  <si>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</si>
  <si>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</si>
  <si>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</si>
  <si>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</si>
  <si>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</si>
  <si>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</si>
  <si>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</si>
  <si>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</si>
  <si>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</si>
  <si>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</si>
  <si>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</si>
  <si>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</si>
  <si>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</si>
  <si>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</si>
  <si>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</si>
  <si>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</si>
  <si>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</si>
  <si>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</si>
  <si>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</si>
  <si>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</si>
  <si>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</si>
  <si>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</si>
  <si>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</si>
  <si>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</si>
  <si>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</si>
  <si>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</si>
  <si>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</si>
  <si>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</si>
  <si>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</si>
  <si>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</si>
  <si>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</si>
  <si>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</si>
  <si>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</si>
  <si>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</si>
  <si>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</si>
  <si>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</si>
  <si>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</si>
  <si>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</si>
  <si>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</si>
  <si>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</si>
  <si>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</si>
  <si>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</si>
  <si>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</si>
  <si>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</si>
  <si>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</si>
  <si>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</si>
  <si>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</si>
  <si>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</si>
  <si>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</si>
  <si>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</si>
  <si>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</si>
  <si>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</si>
  <si>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</si>
  <si>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</si>
  <si>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</si>
  <si>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</si>
  <si>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</si>
  <si>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</si>
  <si>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</si>
  <si>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</si>
  <si>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</si>
  <si>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</si>
  <si>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</si>
  <si>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</si>
  <si>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</si>
  <si>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</si>
  <si>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</si>
  <si>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</si>
  <si>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</si>
  <si>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</si>
  <si>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</si>
  <si>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</si>
  <si>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</si>
  <si>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</si>
  <si>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</si>
  <si>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</si>
  <si>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</si>
  <si>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</si>
  <si>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</si>
  <si>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</si>
  <si>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</si>
  <si>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</si>
  <si>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</si>
  <si>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</si>
  <si>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</si>
  <si>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</si>
  <si>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</si>
  <si>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</si>
  <si>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</si>
  <si>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</si>
  <si>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</si>
  <si>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</si>
  <si>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</si>
  <si>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</si>
  <si>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</si>
  <si>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</si>
  <si>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</si>
  <si>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</si>
  <si>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</si>
  <si>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</si>
  <si>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</si>
  <si>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</si>
  <si>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</si>
  <si>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</si>
  <si>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</si>
  <si>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</si>
  <si>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</si>
  <si>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</si>
  <si>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</si>
  <si>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</si>
  <si>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</si>
  <si>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</si>
  <si>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</si>
  <si>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</si>
  <si>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</si>
  <si>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</si>
  <si>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</si>
  <si>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</si>
  <si>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</si>
  <si>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</si>
  <si>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</si>
  <si>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</si>
  <si>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</si>
  <si>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</si>
  <si>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</si>
  <si>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</si>
  <si>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</si>
  <si>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</si>
  <si>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</si>
  <si>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</si>
  <si>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</si>
  <si>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</si>
  <si>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</si>
  <si>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</si>
  <si>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</si>
  <si>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</si>
  <si>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</si>
  <si>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</si>
  <si>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</si>
  <si>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</si>
  <si>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</si>
  <si>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</si>
  <si>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</si>
  <si>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</si>
  <si>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</si>
  <si>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</si>
  <si>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</si>
  <si>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</si>
  <si>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</si>
  <si>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</si>
  <si>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</si>
  <si>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</si>
  <si>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</si>
  <si>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</si>
  <si>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</si>
  <si>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</si>
  <si>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</si>
  <si>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</si>
  <si>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</si>
  <si>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</si>
  <si>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</si>
  <si>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</si>
  <si>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</si>
  <si>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</si>
  <si>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</si>
  <si>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</si>
  <si>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</si>
  <si>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</si>
  <si>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</si>
  <si>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</si>
  <si>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</si>
  <si>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</si>
  <si>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</si>
  <si>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</si>
  <si>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</si>
  <si>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</si>
  <si>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</si>
  <si>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</si>
  <si>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</si>
  <si>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</si>
  <si>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</si>
  <si>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</si>
  <si>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</si>
  <si>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</si>
  <si>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</si>
  <si>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</si>
  <si>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</si>
  <si>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</si>
  <si>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</si>
  <si>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</si>
  <si>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</si>
  <si>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</si>
  <si>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</si>
  <si>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</si>
  <si>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</si>
  <si>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</si>
  <si>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</si>
  <si>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</si>
  <si>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</si>
  <si>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</si>
  <si>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</si>
  <si>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</si>
  <si>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</si>
  <si>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</si>
  <si>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</si>
  <si>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</si>
  <si>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</si>
  <si>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</si>
  <si>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</si>
  <si>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</si>
  <si>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</si>
  <si>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</si>
  <si>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</si>
  <si>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</si>
  <si>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</si>
  <si>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</si>
  <si>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</si>
  <si>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</si>
  <si>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</si>
  <si>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</si>
  <si>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</si>
  <si>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</si>
  <si>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</si>
  <si>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</si>
  <si>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</si>
  <si>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</si>
  <si>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</si>
  <si>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</si>
  <si>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</si>
  <si>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</si>
  <si>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</si>
  <si>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</si>
  <si>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</si>
  <si>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</si>
  <si>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</si>
  <si>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</si>
  <si>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</si>
  <si>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</si>
  <si>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</si>
  <si>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</si>
  <si>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</si>
  <si>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</si>
  <si>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</si>
  <si>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</si>
  <si>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</si>
  <si>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</si>
  <si>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</si>
  <si>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</si>
  <si>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</si>
  <si>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</si>
  <si>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</si>
  <si>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</si>
  <si>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</si>
  <si>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</si>
  <si>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</si>
  <si>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</si>
  <si>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</si>
  <si>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</si>
  <si>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</si>
  <si>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</si>
  <si>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</si>
  <si>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</si>
  <si>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</si>
  <si>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</si>
  <si>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</si>
  <si>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</si>
  <si>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</si>
  <si>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</si>
  <si>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</si>
  <si>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</si>
  <si>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</si>
  <si>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</si>
  <si>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</si>
  <si>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</si>
  <si>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</si>
  <si>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</si>
  <si>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</si>
  <si>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</si>
  <si>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</si>
  <si>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</si>
  <si>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</si>
  <si>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</si>
  <si>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</si>
  <si>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</si>
  <si>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</si>
  <si>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</si>
  <si>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</si>
  <si>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</si>
  <si>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</si>
  <si>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</si>
  <si>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</si>
  <si>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</si>
  <si>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</si>
  <si>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</si>
  <si>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</si>
  <si>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</si>
  <si>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</si>
  <si>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</si>
  <si>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</si>
  <si>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</si>
  <si>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</si>
  <si>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</si>
  <si>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</si>
  <si>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</si>
  <si>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</si>
  <si>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</si>
  <si>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</si>
  <si>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</si>
  <si>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</si>
  <si>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</si>
  <si>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</si>
  <si>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</si>
  <si>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</si>
  <si>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</si>
  <si>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</si>
  <si>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</si>
  <si>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</si>
  <si>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</si>
  <si>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</si>
  <si>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</si>
  <si>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</si>
  <si>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</si>
  <si>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</si>
  <si>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</si>
  <si>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</si>
  <si>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</si>
  <si>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</si>
  <si>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</si>
  <si>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</si>
  <si>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</si>
  <si>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</si>
  <si>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</si>
  <si>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</si>
  <si>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</si>
  <si>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</si>
  <si>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</si>
  <si>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</si>
  <si>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</si>
  <si>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</si>
  <si>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</si>
  <si>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</si>
  <si>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</si>
  <si>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</si>
  <si>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</si>
  <si>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</si>
  <si>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</si>
  <si>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</si>
  <si>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</si>
  <si>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</si>
  <si>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</si>
  <si>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</si>
  <si>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</si>
  <si>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</si>
  <si>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</si>
  <si>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</si>
  <si>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</si>
  <si>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</si>
  <si>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</si>
  <si>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</si>
  <si>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</si>
  <si>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</si>
  <si>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</si>
  <si>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</si>
  <si>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</si>
  <si>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</si>
  <si>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</si>
  <si>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</si>
  <si>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</si>
  <si>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</si>
  <si>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</si>
  <si>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</si>
  <si>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</si>
  <si>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</si>
  <si>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</si>
  <si>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</si>
  <si>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</si>
  <si>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</si>
  <si>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</si>
  <si>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</si>
  <si>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</si>
  <si>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</si>
  <si>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</si>
  <si>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</si>
  <si>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</si>
  <si>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</si>
  <si>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</si>
  <si>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</si>
  <si>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</si>
  <si>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</si>
  <si>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</si>
  <si>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</si>
  <si>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</si>
  <si>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</si>
  <si>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</si>
  <si>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</si>
  <si>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</si>
  <si>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</si>
  <si>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</si>
  <si>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</si>
  <si>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</si>
  <si>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</si>
  <si>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</si>
  <si>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</si>
  <si>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</si>
  <si>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</si>
  <si>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</si>
  <si>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</si>
  <si>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</si>
  <si>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</si>
  <si>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</si>
  <si>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</si>
  <si>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</si>
  <si>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</si>
  <si>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</si>
  <si>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</si>
  <si>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</si>
  <si>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</si>
  <si>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</si>
  <si>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</si>
  <si>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</si>
  <si>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</si>
  <si>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</si>
  <si>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</si>
  <si>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</si>
  <si>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</si>
  <si>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</si>
  <si>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</si>
  <si>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</si>
  <si>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</si>
  <si>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</si>
  <si>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</si>
  <si>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</si>
  <si>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</si>
  <si>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</si>
  <si>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</si>
  <si>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</si>
  <si>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</si>
  <si>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</si>
  <si>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</si>
  <si>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</si>
  <si>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</si>
  <si>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</si>
  <si>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</si>
  <si>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</si>
  <si>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</si>
  <si>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</si>
  <si>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</si>
  <si>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</si>
  <si>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</si>
  <si>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</si>
  <si>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</si>
  <si>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</si>
  <si>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</si>
  <si>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</si>
  <si>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</si>
  <si>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</si>
  <si>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</si>
  <si>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</si>
  <si>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</si>
  <si>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</si>
  <si>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</si>
  <si>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</si>
  <si>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</si>
  <si>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</si>
  <si>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</si>
  <si>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</si>
  <si>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</si>
  <si>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</si>
  <si>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</si>
  <si>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</si>
  <si>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</si>
  <si>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</si>
  <si>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</si>
  <si>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</si>
  <si>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</si>
  <si>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</si>
  <si>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</si>
  <si>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</si>
  <si>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</si>
  <si>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</si>
  <si>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</si>
  <si>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</si>
  <si>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</si>
  <si>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</si>
  <si>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</si>
  <si>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</si>
  <si>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</si>
  <si>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</si>
  <si>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</si>
  <si>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</si>
  <si>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</si>
  <si>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</si>
  <si>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</si>
  <si>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</si>
  <si>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</si>
  <si>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</si>
  <si>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</si>
  <si>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</si>
  <si>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</si>
  <si>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</si>
  <si>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</si>
  <si>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</si>
  <si>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</si>
  <si>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</si>
  <si>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</si>
  <si>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</si>
  <si>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</si>
  <si>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</si>
  <si>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</si>
  <si>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</si>
  <si>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</si>
  <si>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</si>
  <si>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</si>
  <si>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</si>
  <si>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</si>
  <si>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</si>
  <si>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</si>
  <si>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</si>
  <si>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</si>
  <si>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</si>
  <si>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</si>
  <si>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</si>
  <si>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</si>
  <si>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</si>
  <si>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</si>
  <si>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</si>
  <si>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</si>
  <si>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</si>
  <si>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</si>
  <si>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</si>
  <si>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</si>
  <si>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</si>
  <si>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</si>
  <si>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</si>
  <si>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</si>
  <si>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</si>
  <si>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</si>
  <si>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</si>
  <si>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</si>
  <si>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</si>
  <si>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</si>
  <si>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</si>
  <si>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</si>
  <si>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</si>
  <si>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</si>
  <si>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</si>
  <si>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</si>
  <si>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</si>
  <si>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</si>
  <si>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</si>
  <si>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</si>
  <si>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</si>
  <si>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</si>
  <si>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</si>
  <si>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</si>
  <si>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</si>
  <si>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</si>
  <si>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</si>
  <si>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</si>
  <si>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</si>
  <si>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</si>
  <si>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</si>
  <si>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</si>
  <si>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</si>
  <si>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</si>
  <si>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</si>
  <si>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</si>
  <si>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</si>
  <si>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</si>
  <si>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</si>
  <si>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</si>
  <si>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</si>
  <si>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</si>
  <si>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</si>
  <si>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</si>
  <si>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</si>
  <si>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</si>
  <si>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</si>
  <si>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</si>
  <si>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</si>
  <si>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</si>
  <si>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</si>
  <si>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</si>
  <si>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</si>
  <si>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</si>
  <si>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</si>
  <si>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</si>
  <si>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</si>
  <si>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</si>
  <si>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</si>
  <si>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</si>
  <si>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</si>
  <si>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</si>
  <si>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</si>
  <si>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</si>
  <si>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</si>
  <si>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</si>
  <si>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</si>
  <si>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</si>
  <si>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</si>
  <si>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</si>
  <si>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</si>
  <si>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</si>
  <si>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</si>
  <si>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</si>
  <si>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</si>
  <si>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</si>
  <si>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</si>
  <si>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</si>
  <si>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</si>
  <si>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</si>
  <si>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</si>
  <si>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</si>
  <si>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</si>
  <si>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</si>
  <si>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</si>
  <si>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</si>
  <si>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</si>
  <si>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</si>
  <si>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</si>
  <si>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</si>
  <si>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</si>
  <si>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</si>
  <si>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</si>
  <si>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</si>
  <si>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</si>
  <si>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</si>
  <si>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</si>
  <si>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</si>
  <si>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</si>
  <si>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</si>
  <si>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</si>
  <si>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</si>
  <si>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</si>
  <si>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</si>
  <si>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</si>
  <si>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</si>
  <si>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</si>
  <si>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</si>
  <si>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</si>
  <si>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</si>
  <si>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</si>
  <si>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</si>
  <si>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</si>
  <si>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</si>
  <si>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</si>
  <si>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</si>
  <si>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</si>
  <si>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</si>
  <si>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</si>
  <si>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</si>
  <si>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</si>
  <si>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</si>
  <si>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</si>
  <si>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</si>
  <si>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</si>
  <si>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</si>
  <si>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</si>
  <si>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</si>
  <si>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</si>
  <si>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</si>
  <si>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</si>
  <si>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</si>
  <si>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</si>
  <si>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</si>
  <si>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</si>
  <si>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</si>
  <si>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</si>
  <si>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</si>
  <si>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</si>
  <si>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</si>
  <si>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</si>
  <si>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</si>
  <si>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</si>
  <si>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</si>
  <si>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</si>
  <si>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</si>
  <si>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</si>
  <si>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</si>
  <si>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</si>
  <si>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</si>
  <si>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</si>
  <si>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</si>
  <si>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</si>
  <si>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</si>
  <si>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</si>
  <si>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</si>
  <si>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</si>
  <si>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</si>
  <si>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</si>
  <si>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</si>
  <si>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</si>
  <si>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</si>
  <si>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</si>
  <si>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</si>
  <si>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</si>
  <si>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</si>
  <si>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</si>
  <si>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</si>
  <si>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</si>
  <si>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</si>
  <si>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</si>
  <si>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</si>
  <si>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</si>
  <si>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</si>
  <si>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</si>
  <si>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</si>
  <si>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</si>
  <si>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</si>
  <si>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</si>
  <si>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</si>
  <si>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</si>
  <si>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</si>
  <si>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</si>
  <si>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</si>
  <si>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</si>
  <si>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</si>
  <si>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</si>
  <si>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</si>
  <si>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</si>
  <si>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</si>
  <si>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</si>
  <si>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</si>
  <si>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</si>
  <si>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</si>
  <si>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</si>
  <si>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</si>
  <si>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</si>
  <si>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</si>
  <si>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</si>
  <si>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</si>
  <si>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</si>
  <si>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</si>
  <si>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</si>
  <si>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</si>
  <si>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</si>
  <si>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</si>
  <si>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</si>
  <si>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</si>
  <si>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</si>
  <si>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</si>
  <si>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</si>
  <si>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</si>
  <si>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</si>
  <si>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</si>
  <si>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</si>
  <si>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</si>
  <si>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</si>
  <si>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</si>
  <si>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</si>
  <si>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</si>
  <si>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</si>
  <si>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</si>
  <si>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</si>
  <si>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</si>
  <si>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</si>
  <si>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</si>
  <si>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</si>
  <si>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</si>
  <si>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</si>
  <si>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</si>
  <si>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</si>
  <si>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</si>
  <si>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</si>
  <si>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</si>
  <si>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</si>
  <si>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</si>
  <si>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</si>
  <si>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</si>
  <si>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</si>
  <si>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</si>
  <si>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</si>
  <si>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</si>
  <si>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</si>
  <si>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</si>
  <si>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</si>
  <si>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</si>
  <si>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</si>
  <si>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</si>
  <si>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</si>
  <si>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</si>
  <si>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</si>
  <si>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</si>
  <si>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</si>
  <si>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</si>
  <si>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</si>
  <si>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</si>
  <si>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</si>
  <si>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</si>
  <si>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</si>
  <si>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</si>
  <si>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</si>
  <si>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</si>
  <si>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</si>
  <si>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</si>
  <si>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</si>
  <si>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</si>
  <si>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</si>
  <si>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</si>
  <si>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</si>
  <si>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</si>
  <si>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</si>
  <si>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</si>
  <si>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</si>
  <si>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</si>
  <si>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</si>
  <si>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</si>
  <si>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</si>
  <si>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</si>
  <si>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</si>
  <si>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</si>
  <si>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</si>
  <si>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</si>
  <si>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</si>
  <si>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</si>
  <si>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</si>
  <si>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</si>
  <si>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</si>
  <si>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</si>
  <si>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</si>
  <si>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</si>
  <si>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</si>
  <si>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</si>
  <si>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</si>
  <si>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</si>
  <si>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</si>
  <si>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</si>
  <si>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</si>
  <si>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</si>
  <si>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</si>
  <si>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</si>
  <si>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</si>
  <si>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</si>
  <si>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</si>
  <si>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</si>
  <si>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</si>
  <si>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</si>
  <si>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</si>
  <si>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</si>
  <si>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</si>
  <si>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</si>
  <si>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</si>
  <si>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</si>
  <si>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</si>
  <si>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</si>
  <si>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</si>
  <si>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</si>
  <si>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</si>
  <si>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</si>
  <si>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</si>
  <si>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</si>
  <si>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</si>
  <si>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</si>
  <si>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</si>
  <si>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</si>
  <si>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</si>
  <si>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</si>
  <si>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</si>
  <si>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</si>
  <si>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</si>
  <si>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</si>
  <si>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</si>
  <si>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</si>
  <si>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</si>
  <si>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</si>
  <si>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</si>
  <si>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</si>
  <si>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</si>
  <si>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</si>
  <si>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</si>
  <si>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</si>
  <si>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</si>
  <si>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</si>
  <si>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</si>
  <si>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</si>
  <si>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</si>
  <si>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</si>
  <si>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</si>
  <si>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</si>
  <si>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</si>
  <si>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</si>
  <si>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</si>
  <si>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</si>
  <si>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</si>
  <si>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</si>
  <si>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</si>
  <si>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</si>
  <si>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</si>
  <si>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</si>
  <si>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</si>
  <si>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</si>
  <si>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</si>
  <si>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</si>
  <si>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</si>
  <si>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</si>
  <si>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</si>
  <si>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</si>
  <si>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</si>
  <si>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</si>
  <si>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</si>
  <si>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</si>
  <si>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</si>
  <si>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</si>
  <si>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</si>
  <si>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</si>
  <si>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</si>
  <si>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</si>
  <si>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</si>
  <si>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</si>
  <si>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</si>
  <si>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</si>
  <si>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</si>
  <si>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</si>
  <si>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</si>
  <si>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</si>
  <si>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</si>
  <si>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</si>
  <si>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</si>
  <si>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</si>
  <si>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</si>
  <si>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</si>
  <si>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</si>
  <si>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</si>
  <si>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</si>
  <si>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</si>
  <si>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</si>
  <si>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</si>
  <si>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</si>
  <si>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</si>
  <si>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</si>
  <si>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</si>
  <si>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</si>
  <si>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</si>
  <si>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</si>
  <si>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</si>
  <si>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</si>
  <si>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</si>
  <si>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</si>
  <si>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</si>
  <si>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</si>
  <si>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</si>
  <si>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</si>
  <si>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</si>
  <si>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</si>
  <si>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</si>
  <si>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</si>
  <si>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</si>
  <si>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</si>
  <si>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</si>
  <si>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</si>
  <si>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</si>
  <si>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</si>
  <si>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</si>
  <si>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</si>
  <si>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</si>
  <si>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</si>
  <si>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</si>
  <si>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</si>
  <si>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</si>
  <si>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</si>
  <si>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</si>
  <si>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</si>
  <si>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</si>
  <si>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</si>
  <si>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</si>
  <si>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</si>
  <si>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</si>
  <si>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</si>
  <si>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</si>
  <si>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</si>
  <si>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</si>
  <si>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</si>
  <si>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</si>
  <si>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</si>
  <si>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</si>
  <si>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</si>
  <si>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</si>
  <si>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</si>
  <si>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</si>
  <si>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</si>
  <si>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</si>
  <si>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</si>
  <si>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</si>
  <si>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</si>
  <si>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</si>
  <si>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</si>
  <si>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</si>
  <si>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</si>
  <si>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</si>
  <si>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</si>
  <si>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</si>
  <si>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</si>
  <si>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</si>
  <si>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</si>
  <si>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</si>
  <si>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</si>
  <si>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</si>
  <si>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</si>
  <si>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</si>
  <si>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</si>
  <si>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</si>
  <si>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</si>
  <si>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</si>
  <si>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</si>
  <si>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</si>
  <si>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</si>
  <si>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</si>
  <si>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</si>
  <si>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</si>
  <si>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</si>
  <si>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</si>
  <si>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</si>
  <si>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</si>
  <si>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</si>
  <si>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</si>
  <si>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</si>
  <si>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</si>
  <si>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</si>
  <si>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</si>
  <si>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</si>
  <si>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</si>
  <si>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</si>
  <si>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</si>
  <si>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</si>
  <si>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</si>
  <si>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</si>
  <si>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</si>
  <si>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</si>
  <si>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</si>
  <si>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</si>
  <si>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</si>
  <si>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</si>
  <si>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</si>
  <si>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</si>
  <si>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</si>
  <si>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</si>
  <si>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</si>
  <si>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</si>
  <si>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</si>
  <si>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</si>
  <si>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</si>
  <si>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</si>
  <si>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</si>
  <si>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</si>
  <si>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</si>
  <si>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</si>
  <si>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</si>
  <si>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</si>
  <si>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</si>
  <si>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</si>
  <si>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</si>
  <si>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</si>
  <si>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</si>
  <si>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</si>
  <si>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</si>
  <si>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</si>
  <si>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</si>
  <si>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</si>
  <si>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</si>
  <si>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</si>
  <si>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</si>
  <si>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</si>
  <si>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</si>
  <si>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</si>
  <si>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</si>
  <si>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</si>
  <si>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</si>
  <si>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</si>
  <si>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</si>
  <si>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</si>
  <si>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</si>
  <si>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</si>
  <si>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</si>
  <si>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</si>
  <si>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</si>
  <si>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</si>
  <si>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</si>
  <si>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</si>
  <si>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</si>
  <si>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</si>
  <si>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</si>
  <si>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</si>
  <si>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</si>
  <si>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</si>
  <si>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</si>
  <si>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</si>
  <si>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</si>
  <si>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</si>
  <si>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</si>
  <si>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</si>
  <si>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</si>
  <si>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</si>
  <si>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</si>
  <si>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</si>
  <si>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</si>
  <si>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</si>
  <si>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</si>
  <si>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</si>
  <si>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</si>
  <si>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</si>
  <si>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</si>
  <si>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</si>
  <si>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</si>
  <si>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</si>
  <si>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</si>
  <si>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</si>
  <si>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</si>
  <si>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</si>
  <si>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</si>
  <si>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</si>
  <si>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</si>
  <si>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</si>
  <si>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</si>
  <si>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</si>
  <si>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</si>
  <si>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</si>
  <si>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</si>
  <si>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</si>
  <si>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</si>
  <si>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</si>
  <si>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</si>
  <si>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</si>
  <si>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</si>
  <si>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</si>
  <si>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</si>
  <si>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</si>
  <si>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</si>
  <si>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</si>
  <si>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</si>
  <si>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</si>
  <si>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</si>
  <si>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</si>
  <si>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</si>
  <si>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</si>
  <si>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</si>
  <si>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</si>
  <si>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</si>
  <si>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</si>
  <si>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</si>
  <si>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</si>
  <si>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</si>
  <si>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</si>
  <si>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</si>
  <si>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</si>
  <si>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</si>
  <si>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</si>
  <si>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</si>
  <si>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</si>
  <si>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</si>
  <si>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</si>
  <si>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</si>
  <si>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</si>
  <si>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</si>
  <si>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</si>
  <si>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</si>
  <si>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</si>
  <si>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</si>
  <si>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</si>
  <si>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</si>
  <si>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</si>
  <si>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</si>
  <si>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</si>
  <si>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</si>
  <si>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</si>
  <si>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</si>
  <si>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</si>
  <si>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</si>
  <si>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</si>
  <si>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</si>
  <si>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</si>
  <si>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</si>
  <si>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</si>
  <si>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</si>
  <si>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</si>
  <si>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</si>
  <si>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</si>
  <si>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</si>
  <si>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</si>
  <si>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</si>
  <si>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</si>
  <si>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</si>
  <si>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</si>
  <si>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</si>
  <si>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</si>
  <si>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</si>
  <si>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</si>
  <si>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</si>
  <si>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</si>
  <si>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</si>
  <si>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</si>
  <si>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</si>
  <si>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</si>
  <si>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</si>
  <si>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</si>
  <si>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</si>
  <si>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</si>
  <si>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</si>
  <si>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</si>
  <si>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</si>
  <si>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</si>
  <si>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</si>
  <si>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</si>
  <si>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</si>
  <si>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</si>
  <si>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</si>
  <si>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</si>
  <si>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</si>
  <si>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</si>
  <si>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</si>
  <si>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</si>
  <si>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</si>
  <si>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</si>
  <si>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</si>
  <si>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</si>
  <si>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</si>
  <si>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</si>
  <si>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</si>
  <si>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</si>
  <si>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</si>
  <si>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</si>
  <si>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</si>
  <si>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</si>
  <si>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</si>
  <si>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</si>
  <si>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</si>
  <si>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</si>
  <si>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</si>
  <si>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</si>
  <si>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</si>
  <si>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</si>
  <si>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</si>
  <si>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</si>
  <si>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</si>
  <si>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</si>
  <si>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</si>
  <si>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</si>
  <si>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</si>
  <si>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</si>
  <si>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</si>
  <si>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</si>
  <si>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</si>
  <si>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</si>
  <si>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</si>
  <si>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</si>
  <si>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</si>
  <si>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</si>
  <si>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</si>
  <si>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</si>
  <si>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</si>
  <si>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</si>
  <si>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</si>
  <si>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</si>
  <si>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</si>
  <si>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</si>
  <si>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</si>
  <si>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</si>
  <si>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</si>
  <si>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</si>
  <si>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</si>
  <si>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</si>
  <si>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</si>
  <si>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</si>
  <si>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</si>
  <si>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</si>
  <si>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</si>
  <si>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</si>
  <si>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</si>
  <si>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</si>
  <si>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</si>
  <si>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</si>
  <si>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</si>
  <si>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</si>
  <si>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</si>
  <si>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</si>
  <si>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</si>
  <si>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</si>
  <si>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</si>
  <si>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</si>
  <si>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</si>
  <si>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</si>
  <si>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</si>
  <si>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</si>
  <si>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</si>
  <si>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</si>
  <si>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</si>
  <si>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</si>
  <si>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</si>
  <si>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</si>
  <si>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</si>
  <si>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</si>
  <si>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</si>
  <si>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</si>
  <si>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</si>
  <si>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</si>
  <si>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</si>
  <si>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</si>
  <si>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</si>
  <si>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</si>
  <si>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</si>
  <si>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</si>
  <si>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</si>
  <si>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</si>
  <si>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</si>
  <si>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</si>
  <si>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</si>
  <si>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</si>
  <si>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</si>
  <si>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</si>
  <si>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</si>
  <si>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</si>
  <si>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</si>
  <si>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</si>
  <si>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</si>
  <si>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</si>
  <si>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</si>
  <si>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</si>
  <si>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</si>
  <si>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</si>
  <si>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</si>
  <si>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</si>
  <si>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</si>
  <si>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</si>
  <si>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</si>
  <si>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</si>
  <si>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</si>
  <si>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</si>
  <si>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</si>
  <si>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</si>
  <si>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</si>
  <si>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</si>
  <si>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</si>
  <si>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</si>
  <si>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</si>
  <si>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</si>
  <si>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</si>
  <si>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</si>
  <si>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</si>
  <si>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</si>
  <si>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</si>
  <si>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</si>
  <si>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</si>
  <si>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</si>
  <si>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</si>
  <si>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</si>
  <si>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</si>
  <si>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</si>
  <si>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</si>
  <si>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</si>
  <si>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</si>
  <si>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</si>
  <si>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</si>
  <si>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</si>
  <si>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</si>
  <si>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</si>
  <si>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</si>
  <si>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</si>
  <si>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</si>
  <si>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</si>
  <si>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</si>
  <si>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</si>
  <si>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</si>
  <si>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</si>
  <si>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</si>
  <si>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</si>
  <si>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</si>
  <si>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</si>
  <si>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</si>
  <si>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</si>
  <si>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</si>
  <si>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</si>
  <si>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</si>
  <si>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</si>
  <si>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</si>
  <si>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</si>
  <si>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</si>
  <si>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</si>
  <si>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</si>
  <si>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</si>
  <si>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</si>
  <si>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</si>
  <si>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</si>
  <si>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</si>
  <si>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</si>
  <si>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</si>
  <si>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</si>
  <si>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</si>
  <si>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</si>
  <si>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</si>
  <si>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</si>
  <si>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</si>
  <si>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</si>
  <si>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</si>
  <si>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</si>
  <si>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</si>
  <si>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</si>
  <si>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</si>
  <si>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</si>
  <si>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</si>
  <si>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</si>
  <si>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</si>
  <si>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</si>
  <si>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</si>
  <si>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</si>
  <si>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</si>
  <si>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</si>
  <si>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</si>
  <si>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</si>
  <si>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</si>
  <si>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</si>
  <si>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</si>
  <si>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</si>
  <si>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</si>
  <si>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</si>
  <si>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</si>
  <si>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</si>
  <si>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</si>
  <si>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</si>
  <si>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</si>
  <si>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</si>
  <si>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</si>
  <si>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</si>
  <si>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</si>
  <si>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</si>
  <si>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</si>
  <si>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</si>
  <si>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</si>
  <si>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</si>
  <si>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</si>
  <si>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</si>
  <si>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</si>
  <si>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</si>
  <si>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</si>
  <si>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</si>
  <si>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</si>
  <si>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</si>
  <si>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</si>
  <si>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</si>
  <si>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</si>
  <si>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</si>
  <si>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</si>
  <si>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</si>
  <si>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</si>
  <si>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</si>
  <si>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</si>
  <si>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</si>
  <si>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</si>
  <si>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</si>
  <si>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</si>
  <si>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</si>
  <si>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</si>
  <si>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</si>
  <si>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</si>
  <si>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</si>
  <si>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</si>
  <si>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</si>
  <si>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</si>
  <si>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</si>
  <si>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</si>
  <si>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</si>
  <si>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</si>
  <si>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</si>
  <si>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</si>
  <si>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</si>
  <si>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</si>
  <si>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</si>
  <si>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</si>
  <si>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</si>
  <si>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</si>
  <si>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</si>
  <si>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</si>
  <si>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</si>
  <si>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</si>
  <si>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</si>
  <si>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</si>
  <si>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</si>
  <si>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</si>
  <si>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</si>
  <si>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</si>
  <si>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</si>
  <si>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</si>
  <si>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</si>
  <si>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</si>
  <si>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</si>
  <si>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</si>
  <si>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</si>
  <si>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</si>
  <si>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</si>
  <si>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</si>
  <si>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</si>
  <si>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</si>
  <si>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</si>
  <si>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</si>
  <si>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</si>
  <si>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</si>
  <si>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</si>
  <si>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</si>
  <si>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</si>
  <si>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</si>
  <si>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</si>
  <si>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</si>
  <si>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</si>
  <si>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</si>
  <si>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</si>
  <si>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</si>
  <si>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</si>
  <si>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</si>
  <si>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</si>
  <si>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</si>
  <si>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</si>
  <si>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</si>
  <si>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</si>
  <si>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</si>
  <si>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</si>
  <si>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</si>
  <si>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</si>
  <si>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</si>
  <si>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</si>
  <si>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</si>
  <si>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</si>
  <si>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</si>
  <si>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</si>
  <si>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</si>
  <si>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</si>
  <si>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</si>
  <si>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</si>
  <si>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</si>
  <si>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</si>
  <si>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</si>
  <si>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</si>
  <si>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</si>
  <si>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</si>
  <si>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</si>
  <si>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</si>
  <si>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</si>
  <si>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</si>
  <si>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</si>
  <si>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</si>
  <si>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</si>
  <si>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</si>
  <si>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</si>
  <si>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</si>
  <si>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</si>
  <si>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</si>
  <si>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</si>
  <si>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</si>
  <si>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</si>
  <si>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</si>
  <si>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</si>
  <si>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</si>
  <si>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</si>
  <si>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</si>
  <si>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</si>
  <si>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</si>
  <si>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</si>
  <si>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</si>
  <si>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</si>
  <si>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</si>
  <si>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</si>
  <si>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</si>
  <si>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</si>
  <si>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</si>
  <si>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</si>
  <si>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</si>
  <si>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</si>
  <si>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</si>
  <si>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</si>
  <si>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</si>
  <si>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</si>
  <si>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</si>
  <si>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</si>
  <si>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</si>
  <si>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</si>
  <si>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</si>
  <si>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</si>
  <si>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</si>
  <si>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</si>
  <si>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</si>
  <si>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</si>
  <si>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</si>
  <si>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</si>
  <si>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</si>
  <si>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</si>
  <si>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</si>
  <si>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</si>
  <si>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</si>
  <si>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</si>
  <si>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</si>
  <si>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</si>
  <si>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</si>
  <si>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</si>
  <si>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</si>
  <si>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</si>
  <si>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</si>
  <si>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</si>
  <si>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</si>
  <si>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</si>
  <si>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</si>
  <si>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</si>
  <si>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</si>
  <si>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</si>
  <si>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</si>
  <si>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</si>
  <si>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</si>
  <si>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</si>
  <si>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</si>
  <si>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</si>
  <si>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</si>
  <si>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</si>
  <si>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</si>
  <si>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</si>
  <si>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</si>
  <si>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</si>
  <si>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</si>
  <si>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</si>
  <si>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</si>
  <si>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</si>
  <si>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</si>
  <si>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</si>
  <si>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</si>
  <si>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</si>
  <si>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</si>
  <si>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</si>
  <si>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</si>
  <si>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</si>
  <si>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</si>
  <si>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</si>
  <si>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</si>
  <si>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</si>
  <si>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</si>
  <si>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</si>
  <si>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</si>
  <si>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</si>
  <si>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</si>
  <si>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</si>
  <si>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</si>
  <si>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</si>
  <si>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</si>
  <si>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</si>
  <si>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</si>
  <si>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</si>
  <si>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</si>
  <si>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</si>
  <si>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</si>
  <si>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</si>
  <si>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</si>
  <si>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</si>
  <si>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</si>
  <si>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</si>
  <si>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</si>
  <si>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</si>
  <si>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</si>
  <si>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</si>
  <si>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</si>
  <si>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</si>
  <si>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</si>
  <si>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</si>
  <si>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</si>
  <si>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</si>
  <si>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</si>
  <si>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</si>
  <si>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</si>
  <si>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</si>
  <si>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</si>
  <si>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</si>
  <si>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</si>
  <si>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</si>
  <si>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</si>
  <si>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</si>
  <si>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</si>
  <si>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</si>
  <si>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</si>
  <si>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</si>
  <si>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</si>
  <si>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</si>
  <si>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</si>
  <si>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</si>
  <si>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</si>
  <si>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</si>
  <si>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</si>
  <si>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</si>
  <si>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</si>
  <si>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</si>
  <si>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</si>
  <si>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</si>
  <si>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</si>
  <si>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</si>
  <si>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</si>
  <si>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</si>
  <si>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</si>
  <si>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</si>
  <si>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</si>
  <si>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</si>
  <si>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</si>
  <si>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</si>
  <si>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</si>
  <si>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</si>
  <si>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</si>
  <si>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</si>
  <si>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</si>
  <si>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</si>
  <si>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</si>
  <si>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</si>
  <si>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</si>
  <si>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</si>
  <si>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</si>
  <si>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</si>
  <si>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</si>
  <si>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</si>
  <si>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</si>
  <si>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</si>
  <si>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</si>
  <si>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</si>
  <si>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</si>
  <si>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</si>
  <si>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</si>
  <si>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</si>
  <si>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</si>
  <si>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</si>
  <si>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</si>
  <si>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</si>
  <si>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</si>
  <si>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</si>
  <si>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</si>
  <si>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</si>
  <si>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</si>
  <si>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</si>
  <si>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</si>
  <si>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</si>
  <si>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</si>
  <si>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</si>
  <si>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</si>
  <si>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</si>
  <si>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</si>
  <si>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</si>
  <si>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</si>
  <si>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</si>
  <si>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</si>
  <si>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</si>
  <si>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</si>
  <si>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</si>
  <si>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</si>
  <si>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</si>
  <si>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</si>
  <si>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</si>
  <si>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</si>
  <si>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</si>
  <si>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</si>
  <si>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</si>
  <si>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</si>
  <si>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</si>
  <si>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</si>
  <si>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</si>
  <si>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</si>
  <si>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</si>
  <si>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</si>
  <si>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</si>
  <si>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</si>
  <si>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</si>
  <si>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</si>
  <si>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</si>
  <si>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</si>
  <si>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</si>
  <si>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</si>
  <si>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</si>
  <si>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</si>
  <si>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</si>
  <si>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</si>
  <si>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</si>
  <si>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</si>
  <si>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</si>
  <si>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</si>
  <si>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</si>
  <si>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</si>
  <si>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</si>
  <si>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</si>
  <si>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</si>
  <si>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</si>
  <si>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</si>
  <si>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</si>
  <si>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</si>
  <si>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</si>
  <si>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</si>
  <si>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</si>
  <si>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</si>
  <si>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</si>
  <si>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</si>
  <si>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</si>
  <si>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</si>
  <si>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</si>
  <si>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</si>
  <si>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</si>
  <si>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</si>
  <si>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</si>
  <si>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</si>
  <si>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</si>
  <si>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</si>
  <si>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</si>
  <si>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</si>
  <si>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</si>
  <si>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</si>
  <si>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</si>
  <si>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</si>
  <si>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</si>
  <si>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</si>
  <si>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</si>
  <si>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</si>
  <si>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</si>
  <si>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</si>
  <si>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</si>
  <si>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</si>
  <si>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</si>
  <si>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</si>
  <si>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</si>
  <si>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</si>
  <si>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</si>
  <si>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</si>
  <si>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</si>
  <si>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</si>
  <si>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</si>
  <si>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</si>
  <si>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</si>
  <si>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</si>
  <si>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</si>
  <si>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</si>
  <si>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</si>
  <si>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</si>
  <si>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</si>
  <si>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</si>
  <si>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</si>
  <si>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</si>
  <si>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</si>
  <si>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</si>
  <si>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</si>
  <si>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</si>
  <si>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</si>
  <si>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</si>
  <si>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</si>
  <si>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</si>
  <si>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</si>
  <si>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</si>
  <si>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</si>
  <si>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</si>
  <si>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</si>
  <si>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</si>
  <si>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</si>
  <si>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</si>
  <si>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</si>
  <si>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</si>
  <si>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</si>
  <si>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</si>
  <si>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</si>
  <si>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</si>
  <si>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</si>
  <si>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</si>
  <si>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</si>
  <si>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</si>
  <si>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</si>
  <si>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</si>
  <si>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</si>
  <si>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</si>
  <si>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</si>
  <si>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</si>
  <si>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</si>
  <si>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</si>
  <si>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</si>
  <si>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</si>
  <si>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</si>
  <si>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</si>
  <si>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</si>
  <si>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</si>
  <si>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</si>
  <si>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</si>
  <si>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</si>
  <si>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</si>
  <si>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</si>
  <si>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</si>
  <si>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</si>
  <si>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</si>
  <si>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</si>
  <si>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</si>
  <si>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</si>
  <si>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</si>
  <si>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</si>
  <si>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</si>
  <si>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</si>
  <si>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</si>
  <si>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</si>
  <si>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</si>
  <si>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</si>
  <si>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</si>
  <si>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</si>
  <si>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</si>
  <si>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</si>
  <si>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</si>
  <si>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</si>
  <si>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</si>
  <si>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</si>
  <si>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</si>
  <si>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</si>
  <si>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</si>
  <si>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</si>
  <si>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</si>
  <si>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</si>
  <si>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</si>
  <si>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</si>
  <si>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</si>
  <si>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</si>
  <si>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</si>
  <si>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</si>
  <si>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</si>
  <si>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</si>
  <si>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</si>
  <si>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</si>
  <si>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</si>
  <si>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</si>
  <si>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</si>
  <si>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</si>
  <si>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</si>
  <si>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</si>
  <si>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</si>
  <si>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</si>
  <si>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</si>
  <si>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</si>
  <si>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</si>
  <si>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</si>
  <si>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</si>
  <si>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</si>
  <si>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</si>
  <si>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</si>
  <si>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</si>
  <si>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</si>
  <si>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</si>
  <si>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</si>
  <si>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</si>
  <si>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</si>
  <si>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</si>
  <si>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</si>
  <si>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</si>
  <si>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</si>
  <si>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</si>
  <si>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</si>
  <si>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</si>
  <si>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</si>
  <si>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</si>
  <si>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</si>
  <si>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</si>
  <si>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</si>
  <si>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</si>
  <si>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</si>
  <si>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</si>
  <si>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</si>
  <si>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</si>
  <si>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</si>
  <si>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</si>
  <si>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</si>
  <si>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</si>
  <si>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</si>
  <si>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</si>
  <si>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</si>
  <si>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</si>
  <si>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</si>
  <si>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</si>
  <si>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</si>
  <si>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</si>
  <si>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</si>
  <si>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</si>
  <si>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</si>
  <si>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</si>
  <si>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</si>
  <si>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</si>
  <si>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</si>
  <si>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</si>
  <si>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</si>
  <si>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</si>
  <si>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</si>
  <si>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</si>
  <si>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</si>
  <si>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</si>
  <si>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</si>
  <si>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</si>
  <si>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</si>
  <si>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</si>
  <si>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</si>
  <si>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</si>
  <si>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</si>
  <si>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</si>
  <si>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</si>
  <si>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</si>
  <si>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</si>
  <si>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</si>
  <si>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</si>
  <si>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</si>
  <si>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</si>
  <si>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</si>
  <si>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</si>
  <si>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</si>
  <si>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</si>
  <si>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</si>
  <si>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</si>
  <si>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</si>
  <si>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</si>
  <si>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</si>
  <si>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</si>
  <si>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</si>
  <si>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</si>
  <si>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</si>
  <si>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</si>
  <si>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</si>
  <si>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</si>
  <si>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</si>
  <si>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</si>
  <si>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</si>
  <si>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</si>
  <si>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</si>
  <si>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</si>
  <si>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</si>
  <si>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</si>
  <si>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</si>
  <si>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</si>
  <si>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</si>
  <si>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</si>
  <si>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</si>
  <si>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</si>
  <si>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</si>
  <si>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</si>
  <si>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</si>
  <si>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</si>
  <si>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</si>
  <si>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</si>
  <si>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</si>
  <si>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</si>
  <si>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</si>
  <si>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</si>
  <si>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</si>
  <si>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</si>
  <si>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</si>
  <si>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</si>
  <si>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</si>
  <si>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</si>
  <si>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</si>
  <si>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</si>
  <si>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</si>
  <si>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</si>
  <si>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</si>
  <si>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</si>
  <si>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</si>
  <si>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</si>
  <si>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</si>
  <si>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</si>
  <si>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</si>
  <si>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</si>
  <si>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</si>
  <si>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</si>
  <si>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</si>
  <si>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</si>
  <si>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</si>
  <si>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</si>
  <si>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</si>
  <si>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</si>
  <si>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</si>
  <si>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</si>
  <si>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</si>
  <si>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</si>
  <si>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</si>
  <si>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</si>
  <si>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</si>
  <si>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</si>
  <si>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</si>
  <si>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</si>
  <si>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</si>
  <si>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</si>
  <si>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</si>
  <si>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</si>
  <si>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</si>
  <si>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</si>
  <si>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</si>
  <si>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</si>
  <si>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</si>
  <si>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</si>
  <si>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</si>
  <si>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</si>
  <si>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</si>
  <si>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</si>
  <si>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</si>
  <si>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</si>
  <si>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</si>
  <si>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</si>
  <si>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</si>
  <si>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</si>
  <si>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</si>
  <si>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</si>
  <si>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</si>
  <si>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</si>
  <si>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</si>
  <si>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</si>
  <si>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</si>
  <si>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</si>
  <si>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</si>
  <si>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</si>
  <si>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</si>
  <si>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</si>
  <si>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</si>
  <si>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</si>
  <si>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</si>
  <si>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</si>
  <si>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</si>
  <si>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</si>
  <si>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</si>
  <si>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</si>
  <si>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</si>
  <si>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</si>
  <si>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</si>
  <si>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</si>
  <si>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</si>
  <si>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</si>
  <si>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</si>
  <si>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</si>
  <si>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</si>
  <si>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</si>
  <si>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</si>
  <si>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</si>
  <si>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</si>
  <si>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</si>
  <si>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</si>
  <si>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</si>
  <si>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</si>
  <si>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</si>
  <si>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</si>
  <si>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</si>
  <si>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</si>
  <si>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</si>
  <si>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</si>
  <si>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</si>
  <si>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</si>
  <si>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</si>
  <si>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</si>
  <si>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</si>
  <si>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</si>
  <si>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</si>
  <si>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</si>
  <si>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</si>
  <si>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</si>
  <si>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</si>
  <si>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</si>
  <si>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</si>
  <si>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</si>
  <si>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</si>
  <si>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</si>
  <si>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</si>
  <si>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</si>
  <si>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</si>
  <si>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</si>
  <si>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</si>
  <si>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</si>
  <si>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</si>
  <si>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</si>
  <si>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</si>
  <si>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</si>
  <si>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</si>
  <si>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</si>
  <si>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</si>
  <si>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</si>
  <si>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</si>
  <si>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</si>
  <si>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</si>
  <si>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</si>
  <si>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</si>
  <si>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</si>
  <si>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</si>
  <si>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</si>
  <si>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</si>
  <si>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</si>
  <si>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</si>
  <si>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</si>
  <si>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</si>
  <si>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</si>
  <si>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</si>
  <si>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</si>
  <si>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</si>
  <si>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</si>
  <si>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</si>
  <si>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</si>
  <si>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</si>
  <si>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</si>
  <si>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</si>
  <si>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</si>
  <si>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</si>
  <si>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</si>
  <si>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</si>
  <si>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</si>
  <si>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</si>
  <si>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</si>
  <si>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</si>
  <si>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</si>
  <si>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</si>
  <si>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</si>
  <si>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</si>
  <si>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</si>
  <si>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</si>
  <si>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</si>
  <si>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</si>
  <si>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</si>
  <si>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</si>
  <si>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</si>
  <si>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</si>
  <si>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</si>
  <si>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</si>
  <si>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</si>
  <si>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</si>
  <si>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</si>
  <si>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</si>
  <si>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</si>
  <si>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</si>
  <si>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</si>
  <si>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</si>
  <si>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</si>
  <si>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</si>
  <si>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</si>
  <si>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</si>
  <si>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</si>
  <si>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</si>
  <si>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</si>
  <si>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</si>
  <si>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</si>
  <si>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</si>
  <si>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</si>
  <si>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</si>
  <si>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</si>
  <si>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</si>
  <si>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</si>
  <si>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</si>
  <si>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</si>
  <si>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</si>
  <si>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</si>
  <si>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</si>
  <si>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</si>
  <si>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</si>
  <si>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</si>
  <si>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</si>
  <si>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</si>
  <si>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</si>
  <si>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</si>
  <si>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</si>
  <si>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</si>
  <si>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</si>
  <si>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</si>
  <si>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</si>
  <si>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</si>
  <si>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</si>
  <si>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</si>
  <si>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</si>
  <si>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</si>
  <si>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</si>
  <si>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</si>
  <si>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</si>
  <si>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</si>
  <si>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</si>
  <si>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</si>
  <si>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</si>
  <si>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</si>
  <si>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</si>
  <si>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</si>
  <si>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</si>
  <si>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</si>
  <si>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</si>
  <si>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</si>
  <si>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</si>
  <si>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</si>
  <si>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</si>
  <si>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</si>
  <si>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</si>
  <si>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</si>
  <si>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</si>
  <si>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</si>
  <si>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</si>
  <si>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</si>
  <si>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</si>
  <si>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</si>
  <si>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</si>
  <si>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</si>
  <si>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</si>
  <si>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</si>
  <si>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</si>
  <si>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</si>
  <si>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</si>
  <si>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</si>
  <si>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</si>
  <si>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</si>
  <si>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</si>
  <si>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</si>
  <si>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</si>
  <si>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</si>
  <si>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</si>
  <si>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</si>
  <si>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</si>
  <si>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</si>
  <si>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</si>
  <si>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</si>
  <si>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</si>
  <si>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</si>
  <si>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</si>
  <si>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</si>
  <si>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</si>
  <si>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</si>
  <si>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</si>
  <si>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</si>
  <si>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</si>
  <si>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</si>
  <si>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</si>
  <si>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</si>
  <si>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</si>
  <si>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</si>
  <si>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</si>
  <si>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</si>
  <si>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</si>
  <si>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</si>
  <si>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</si>
  <si>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</si>
  <si>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</si>
  <si>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</si>
  <si>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</si>
  <si>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</si>
  <si>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</si>
  <si>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</si>
  <si>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</si>
  <si>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</si>
  <si>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</si>
  <si>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</si>
  <si>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</si>
  <si>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</si>
  <si>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</si>
  <si>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</si>
  <si>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</si>
  <si>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</si>
  <si>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</si>
  <si>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</si>
  <si>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</si>
  <si>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</si>
  <si>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</si>
  <si>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</si>
  <si>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</si>
  <si>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</si>
  <si>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</si>
  <si>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</si>
  <si>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</si>
  <si>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</si>
  <si>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</si>
  <si>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</si>
  <si>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</si>
  <si>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</si>
  <si>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</si>
  <si>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</si>
  <si>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</si>
  <si>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</si>
  <si>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</si>
  <si>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</si>
  <si>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</si>
  <si>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</si>
  <si>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</si>
  <si>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</si>
  <si>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</si>
  <si>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</si>
  <si>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</si>
  <si>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</si>
  <si>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</si>
  <si>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</si>
  <si>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</si>
  <si>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</si>
  <si>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</si>
  <si>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</si>
  <si>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</si>
  <si>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</si>
  <si>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</si>
  <si>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</si>
  <si>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</si>
  <si>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</si>
  <si>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</si>
  <si>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</si>
  <si>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</si>
  <si>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</si>
  <si>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</si>
  <si>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</si>
  <si>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</si>
  <si>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</si>
  <si>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</si>
  <si>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</si>
  <si>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</si>
  <si>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</si>
  <si>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</si>
  <si>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</si>
  <si>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</si>
  <si>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</si>
  <si>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</si>
  <si>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</si>
  <si>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</si>
  <si>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</si>
  <si>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</si>
  <si>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</si>
  <si>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</si>
  <si>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</si>
  <si>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</si>
  <si>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</si>
  <si>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</si>
  <si>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</si>
  <si>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</si>
  <si>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</si>
  <si>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</si>
  <si>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</si>
  <si>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</si>
  <si>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</si>
  <si>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</si>
  <si>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</si>
  <si>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</si>
  <si>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</si>
  <si>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</si>
  <si>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</si>
  <si>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</si>
  <si>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</si>
  <si>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</si>
  <si>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</si>
  <si>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</si>
  <si>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</si>
  <si>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</si>
  <si>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</si>
  <si>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</si>
  <si>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</si>
  <si>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</si>
  <si>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</si>
  <si>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</si>
  <si>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</si>
  <si>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</si>
  <si>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</si>
  <si>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</si>
  <si>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</si>
  <si>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</si>
  <si>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</si>
  <si>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</si>
  <si>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</si>
  <si>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</si>
  <si>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</si>
  <si>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</si>
  <si>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</si>
  <si>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</si>
  <si>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</si>
  <si>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</si>
  <si>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</si>
  <si>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</si>
  <si>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</si>
  <si>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</si>
  <si>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</si>
  <si>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</si>
  <si>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</si>
  <si>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</si>
  <si>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</si>
  <si>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</si>
  <si>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</si>
  <si>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</si>
  <si>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</si>
  <si>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</si>
  <si>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</si>
  <si>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</si>
  <si>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</si>
  <si>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</si>
  <si>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</si>
  <si>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</si>
  <si>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</si>
  <si>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</si>
  <si>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</si>
  <si>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</si>
  <si>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</si>
  <si>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</si>
  <si>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</si>
  <si>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</si>
  <si>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</si>
  <si>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</si>
  <si>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</si>
  <si>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</si>
  <si>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</si>
  <si>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</si>
  <si>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</si>
  <si>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</si>
  <si>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</si>
  <si>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</si>
  <si>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</si>
  <si>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</si>
  <si>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</si>
  <si>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</si>
  <si>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</si>
  <si>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</si>
  <si>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</si>
  <si>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</si>
  <si>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</si>
  <si>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</si>
  <si>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</si>
  <si>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</si>
  <si>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</si>
  <si>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</si>
  <si>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</si>
  <si>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</si>
  <si>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</si>
  <si>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</si>
  <si>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</si>
  <si>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</si>
  <si>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</si>
  <si>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</si>
  <si>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</si>
  <si>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</si>
  <si>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</si>
  <si>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</si>
  <si>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</si>
  <si>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</si>
  <si>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</si>
  <si>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</si>
  <si>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</si>
  <si>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</si>
  <si>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</si>
  <si>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</si>
  <si>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</si>
  <si>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</si>
  <si>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</si>
  <si>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</si>
  <si>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</si>
  <si>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</si>
  <si>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</si>
  <si>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</si>
  <si>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</si>
  <si>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</si>
  <si>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</si>
  <si>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</si>
  <si>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</si>
  <si>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</si>
  <si>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</si>
  <si>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</si>
  <si>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</si>
  <si>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</si>
  <si>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</si>
  <si>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</si>
  <si>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</si>
  <si>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</si>
  <si>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</si>
  <si>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</si>
  <si>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</si>
  <si>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</si>
  <si>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</si>
  <si>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</si>
  <si>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</si>
  <si>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</si>
  <si>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</si>
  <si>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</si>
  <si>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</si>
  <si>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</si>
  <si>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</si>
  <si>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</si>
  <si>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</si>
  <si>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</si>
  <si>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</si>
  <si>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</si>
  <si>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</si>
  <si>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</si>
  <si>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</si>
  <si>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</si>
  <si>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</si>
  <si>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</si>
  <si>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</si>
  <si>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</si>
  <si>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</si>
  <si>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</si>
  <si>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</si>
  <si>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</si>
  <si>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</si>
  <si>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</si>
  <si>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</si>
  <si>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</si>
  <si>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</si>
  <si>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</si>
  <si>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</si>
  <si>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</si>
  <si>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</si>
  <si>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</si>
  <si>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</si>
  <si>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</si>
  <si>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</si>
  <si>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</si>
  <si>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</si>
  <si>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</si>
  <si>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</si>
  <si>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</si>
  <si>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</si>
  <si>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</si>
  <si>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</si>
  <si>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</si>
  <si>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</si>
  <si>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</si>
  <si>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</si>
  <si>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</si>
  <si>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</si>
  <si>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</si>
  <si>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</si>
  <si>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</si>
  <si>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</si>
  <si>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</si>
  <si>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</si>
  <si>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</si>
  <si>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</si>
  <si>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</si>
  <si>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</si>
  <si>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</si>
  <si>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</si>
  <si>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</si>
  <si>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</si>
  <si>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</si>
  <si>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</si>
  <si>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</si>
  <si>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</si>
  <si>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</si>
  <si>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</si>
  <si>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</si>
  <si>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</si>
  <si>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</si>
  <si>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</si>
  <si>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</si>
  <si>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</si>
  <si>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</si>
  <si>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</si>
  <si>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</si>
  <si>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</si>
  <si>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</si>
  <si>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</si>
  <si>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</si>
  <si>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</si>
  <si>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</si>
  <si>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</si>
  <si>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</si>
  <si>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</si>
  <si>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</si>
  <si>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</si>
  <si>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</si>
  <si>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</si>
  <si>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</si>
  <si>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</si>
  <si>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</si>
  <si>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</si>
  <si>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</si>
  <si>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</si>
  <si>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</si>
  <si>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</si>
  <si>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</si>
  <si>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</si>
  <si>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</si>
  <si>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</si>
  <si>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</si>
  <si>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</si>
  <si>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</si>
  <si>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</si>
  <si>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</si>
  <si>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</si>
  <si>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</si>
  <si>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</si>
  <si>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</si>
  <si>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</si>
  <si>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</si>
  <si>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</si>
  <si>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</si>
  <si>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</si>
  <si>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</si>
  <si>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</si>
  <si>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</si>
  <si>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</si>
  <si>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</si>
  <si>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</si>
  <si>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</si>
  <si>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</si>
  <si>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</si>
  <si>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</si>
  <si>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</si>
  <si>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</si>
  <si>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</si>
  <si>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</si>
  <si>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</si>
  <si>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</si>
  <si>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</si>
  <si>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</si>
  <si>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</si>
  <si>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</si>
  <si>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</si>
  <si>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</si>
  <si>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</si>
  <si>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</si>
  <si>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</si>
  <si>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</si>
  <si>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</si>
  <si>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</si>
  <si>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</si>
  <si>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</si>
  <si>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</si>
  <si>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</si>
  <si>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</si>
  <si>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</si>
  <si>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</si>
  <si>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</si>
  <si>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</si>
  <si>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</si>
  <si>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</si>
  <si>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</si>
  <si>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</si>
  <si>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</si>
  <si>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</si>
  <si>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</si>
  <si>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</si>
  <si>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</si>
  <si>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</si>
  <si>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</si>
  <si>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</si>
  <si>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</si>
  <si>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</si>
  <si>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</si>
  <si>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</si>
  <si>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</si>
  <si>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</si>
  <si>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</si>
  <si>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</si>
  <si>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</si>
  <si>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</si>
  <si>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</si>
  <si>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</si>
  <si>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</si>
  <si>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</si>
  <si>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</si>
  <si>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</si>
  <si>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</si>
  <si>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</si>
  <si>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</si>
  <si>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</si>
  <si>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</si>
  <si>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</si>
  <si>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</si>
  <si>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</si>
  <si>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</si>
  <si>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</si>
  <si>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</si>
  <si>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</si>
  <si>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</si>
  <si>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</si>
  <si>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</si>
  <si>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</si>
  <si>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</si>
  <si>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</si>
  <si>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</si>
  <si>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</si>
  <si>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</si>
  <si>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</si>
  <si>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</si>
  <si>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</si>
  <si>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</si>
  <si>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</si>
  <si>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</si>
  <si>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</si>
  <si>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</si>
  <si>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</si>
  <si>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</si>
  <si>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</si>
  <si>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</si>
  <si>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</si>
  <si>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</si>
  <si>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</si>
  <si>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</si>
  <si>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</si>
  <si>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</si>
  <si>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</si>
  <si>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</si>
  <si>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</si>
  <si>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</si>
  <si>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</si>
  <si>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</si>
  <si>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</si>
  <si>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</si>
  <si>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</si>
  <si>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</si>
  <si>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</si>
  <si>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</si>
  <si>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</si>
  <si>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</si>
  <si>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</si>
  <si>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</si>
  <si>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</si>
  <si>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</si>
  <si>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</si>
  <si>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</si>
  <si>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</si>
  <si>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</si>
  <si>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</si>
  <si>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</si>
  <si>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</si>
  <si>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</si>
  <si>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</si>
  <si>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</si>
  <si>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</si>
  <si>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</si>
  <si>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</si>
  <si>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</si>
  <si>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</si>
  <si>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</si>
  <si>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</si>
  <si>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</si>
  <si>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</si>
  <si>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</si>
  <si>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</si>
  <si>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</si>
  <si>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</si>
  <si>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</si>
  <si>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</si>
  <si>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</si>
  <si>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</si>
  <si>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</si>
  <si>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</si>
  <si>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</si>
  <si>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</si>
  <si>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</si>
  <si>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</si>
  <si>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</si>
  <si>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</si>
  <si>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</si>
  <si>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</si>
  <si>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</si>
  <si>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</si>
  <si>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</si>
  <si>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</si>
  <si>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</si>
  <si>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</si>
  <si>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</si>
  <si>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</si>
  <si>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</si>
  <si>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</si>
  <si>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</si>
  <si>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</si>
  <si>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</si>
  <si>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</si>
  <si>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</si>
  <si>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</si>
  <si>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</si>
  <si>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</si>
  <si>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</si>
  <si>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</si>
  <si>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</si>
  <si>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</si>
  <si>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</si>
  <si>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</si>
  <si>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</si>
  <si>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</si>
  <si>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</si>
  <si>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</si>
  <si>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</si>
  <si>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</si>
  <si>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</si>
  <si>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</si>
  <si>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</si>
  <si>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</si>
  <si>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</si>
  <si>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</si>
  <si>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</si>
  <si>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</si>
  <si>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</si>
  <si>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</si>
  <si>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</si>
  <si>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</si>
  <si>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</si>
  <si>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</si>
  <si>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</si>
  <si>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</si>
  <si>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</si>
  <si>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</si>
  <si>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</si>
  <si>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</si>
  <si>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</si>
  <si>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</si>
  <si>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</si>
  <si>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</si>
  <si>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</si>
  <si>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</si>
  <si>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</si>
  <si>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</si>
  <si>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</si>
  <si>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</si>
  <si>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</si>
  <si>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</si>
  <si>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</si>
  <si>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</si>
  <si>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</si>
  <si>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</si>
  <si>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</si>
  <si>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</si>
  <si>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</si>
  <si>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</si>
  <si>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</si>
  <si>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</si>
  <si>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</si>
  <si>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</si>
  <si>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</si>
  <si>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</si>
  <si>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</si>
  <si>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</si>
  <si>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</si>
  <si>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</si>
  <si>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</si>
  <si>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</si>
  <si>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</si>
  <si>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</si>
  <si>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</si>
  <si>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</si>
  <si>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</si>
  <si>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</si>
  <si>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</si>
  <si>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</si>
  <si>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</si>
  <si>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</si>
  <si>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</si>
  <si>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</si>
  <si>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</si>
  <si>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</si>
  <si>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</si>
  <si>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</si>
  <si>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</si>
  <si>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</si>
  <si>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</si>
  <si>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</si>
  <si>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</si>
  <si>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</si>
  <si>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</si>
  <si>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</si>
  <si>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</si>
  <si>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</si>
  <si>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</si>
  <si>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</si>
  <si>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</si>
  <si>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</si>
  <si>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</si>
  <si>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</si>
  <si>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</si>
  <si>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</si>
  <si>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</si>
  <si>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</si>
  <si>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</si>
  <si>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</si>
  <si>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</si>
  <si>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</si>
  <si>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</si>
  <si>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</si>
  <si>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</si>
  <si>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</si>
  <si>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</si>
  <si>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</si>
  <si>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</si>
  <si>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</si>
  <si>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</si>
  <si>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</si>
  <si>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</si>
  <si>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</si>
  <si>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</si>
  <si>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</si>
  <si>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</si>
  <si>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</si>
  <si>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</si>
  <si>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</si>
  <si>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</si>
  <si>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</si>
  <si>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</si>
  <si>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</si>
  <si>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</si>
  <si>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</si>
  <si>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</si>
  <si>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</si>
  <si>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</si>
  <si>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</si>
  <si>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</si>
  <si>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</si>
  <si>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</si>
  <si>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</si>
  <si>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</si>
  <si>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</si>
  <si>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</si>
  <si>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</si>
  <si>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</si>
  <si>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</si>
  <si>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</si>
  <si>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</si>
  <si>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</si>
  <si>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</si>
  <si>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</si>
  <si>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</si>
  <si>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</si>
  <si>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</si>
  <si>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</si>
  <si>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</si>
  <si>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</si>
  <si>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</si>
  <si>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</si>
  <si>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</si>
  <si>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</si>
  <si>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</si>
  <si>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</si>
  <si>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</si>
  <si>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</si>
  <si>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</si>
  <si>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</si>
  <si>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</si>
  <si>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</si>
  <si>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</si>
  <si>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</si>
  <si>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</si>
  <si>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</si>
  <si>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</si>
  <si>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</si>
  <si>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</si>
  <si>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</si>
  <si>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</si>
  <si>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</si>
  <si>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</si>
  <si>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</si>
  <si>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</si>
  <si>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</si>
  <si>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</si>
  <si>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</si>
  <si>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</si>
  <si>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</si>
  <si>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</si>
  <si>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</si>
  <si>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</si>
  <si>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</si>
  <si>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</si>
  <si>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</si>
  <si>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</si>
  <si>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</si>
  <si>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</si>
  <si>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</si>
  <si>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</si>
  <si>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</si>
  <si>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</si>
  <si>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</si>
  <si>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</si>
  <si>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</si>
  <si>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</si>
  <si>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</si>
  <si>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</si>
  <si>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</si>
  <si>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</si>
  <si>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</si>
  <si>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</si>
  <si>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</si>
  <si>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</si>
  <si>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</si>
  <si>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</si>
  <si>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</si>
  <si>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</si>
  <si>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</si>
  <si>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</si>
  <si>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</si>
  <si>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</si>
  <si>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</si>
  <si>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</si>
  <si>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</si>
  <si>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</si>
  <si>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</si>
  <si>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</si>
  <si>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</si>
  <si>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</si>
  <si>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</si>
  <si>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</si>
  <si>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</si>
  <si>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</si>
  <si>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</si>
  <si>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</si>
  <si>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</si>
  <si>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</si>
  <si>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</si>
  <si>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</si>
  <si>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</si>
  <si>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</si>
  <si>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</si>
  <si>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</si>
  <si>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</si>
  <si>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</si>
  <si>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</si>
  <si>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</si>
  <si>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</si>
  <si>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</si>
  <si>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</si>
  <si>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</si>
  <si>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</si>
  <si>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</si>
  <si>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</si>
  <si>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</si>
  <si>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</si>
  <si>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</si>
  <si>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</si>
  <si>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</si>
  <si>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</si>
  <si>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</si>
  <si>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</si>
  <si>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</si>
  <si>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</si>
  <si>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</si>
  <si>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</si>
  <si>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</si>
  <si>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</si>
  <si>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</si>
  <si>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</si>
  <si>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</si>
  <si>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</si>
  <si>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</si>
  <si>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</si>
  <si>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</si>
  <si>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</si>
  <si>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</si>
  <si>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</si>
  <si>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</si>
  <si>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</si>
  <si>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</si>
  <si>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</si>
  <si>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</si>
  <si>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</si>
  <si>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</si>
  <si>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</si>
  <si>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</si>
  <si>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</si>
  <si>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</si>
  <si>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</si>
  <si>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</si>
  <si>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</si>
  <si>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</si>
  <si>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</si>
  <si>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</si>
  <si>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</si>
  <si>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</si>
  <si>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</si>
  <si>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</si>
  <si>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</si>
  <si>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</si>
  <si>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</si>
  <si>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</si>
  <si>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</si>
  <si>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</si>
  <si>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</si>
  <si>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</si>
  <si>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</si>
  <si>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</si>
  <si>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</si>
  <si>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</si>
  <si>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</si>
  <si>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</si>
  <si>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</si>
  <si>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</si>
  <si>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</si>
  <si>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</si>
  <si>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</si>
  <si>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</si>
  <si>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</si>
  <si>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</si>
  <si>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</si>
  <si>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</si>
  <si>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</si>
  <si>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</si>
  <si>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</si>
  <si>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</si>
  <si>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</si>
  <si>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</si>
  <si>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</si>
  <si>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</si>
  <si>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</si>
  <si>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</si>
  <si>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</si>
  <si>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</si>
  <si>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</si>
  <si>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</si>
  <si>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</si>
  <si>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</si>
  <si>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</si>
  <si>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</si>
  <si>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</si>
  <si>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</si>
  <si>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</si>
  <si>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</si>
  <si>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</si>
  <si>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</si>
  <si>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</si>
  <si>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</si>
  <si>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</si>
  <si>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</si>
  <si>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</si>
  <si>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</si>
  <si>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</si>
  <si>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</si>
  <si>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</si>
  <si>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</si>
  <si>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</si>
  <si>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</si>
  <si>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</si>
  <si>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</si>
  <si>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</si>
  <si>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</si>
  <si>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</si>
  <si>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</si>
  <si>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</si>
  <si>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</si>
  <si>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</si>
  <si>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</si>
  <si>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</si>
  <si>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</si>
  <si>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</si>
  <si>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</si>
  <si>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</si>
  <si>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</si>
  <si>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</si>
  <si>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</si>
  <si>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</si>
  <si>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</si>
  <si>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</si>
  <si>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</si>
  <si>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</si>
  <si>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</si>
  <si>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</si>
  <si>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</si>
  <si>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</si>
  <si>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</si>
  <si>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</si>
  <si>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</si>
  <si>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</si>
  <si>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</si>
  <si>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</si>
  <si>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</si>
  <si>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</si>
  <si>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</si>
  <si>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</si>
  <si>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</si>
  <si>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</si>
  <si>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</si>
  <si>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</si>
  <si>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</si>
  <si>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</si>
  <si>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</si>
  <si>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</si>
  <si>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</si>
  <si>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</si>
  <si>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</si>
  <si>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</si>
  <si>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</si>
  <si>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</si>
  <si>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</si>
  <si>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</si>
  <si>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</si>
  <si>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</si>
  <si>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</si>
  <si>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</si>
  <si>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</si>
  <si>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</si>
  <si>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</si>
  <si>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</si>
  <si>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</si>
  <si>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</si>
  <si>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</si>
  <si>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</si>
  <si>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</si>
  <si>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</si>
  <si>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</si>
  <si>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</si>
  <si>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</si>
  <si>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</si>
  <si>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</si>
  <si>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</si>
  <si>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</si>
  <si>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</si>
  <si>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</si>
  <si>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</si>
  <si>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</si>
  <si>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</si>
  <si>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</si>
  <si>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</si>
  <si>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</si>
  <si>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</si>
  <si>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</si>
  <si>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</si>
  <si>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</si>
  <si>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</si>
  <si>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</si>
  <si>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</si>
  <si>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</si>
  <si>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</si>
  <si>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</si>
  <si>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</si>
  <si>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</si>
  <si>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</si>
  <si>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</si>
  <si>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</si>
  <si>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</si>
  <si>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</si>
  <si>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</si>
  <si>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</si>
  <si>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</si>
  <si>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</si>
  <si>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</si>
  <si>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</si>
  <si>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</si>
  <si>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</si>
  <si>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</si>
  <si>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</si>
  <si>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</si>
  <si>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</si>
  <si>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</si>
  <si>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</si>
  <si>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</si>
  <si>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</si>
  <si>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</si>
  <si>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</si>
  <si>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</si>
  <si>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</si>
  <si>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</si>
  <si>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</si>
  <si>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</si>
  <si>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</si>
  <si>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</si>
  <si>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</si>
  <si>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</si>
  <si>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</si>
  <si>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</si>
  <si>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</si>
  <si>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</si>
  <si>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</si>
  <si>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</si>
  <si>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</si>
  <si>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</si>
  <si>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</si>
  <si>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</si>
  <si>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</si>
  <si>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</si>
  <si>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</si>
  <si>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</si>
  <si>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</si>
  <si>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</si>
  <si>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</si>
  <si>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</si>
  <si>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</si>
  <si>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</si>
  <si>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</si>
  <si>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</si>
  <si>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</si>
  <si>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</si>
  <si>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</si>
  <si>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</si>
  <si>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</si>
  <si>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</si>
  <si>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</si>
  <si>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</si>
  <si>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</si>
  <si>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</si>
  <si>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</si>
  <si>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</si>
  <si>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</si>
  <si>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</si>
  <si>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</si>
  <si>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</si>
  <si>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</si>
  <si>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</si>
  <si>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</si>
  <si>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</si>
  <si>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</si>
  <si>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</si>
  <si>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</si>
  <si>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</si>
  <si>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</si>
  <si>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</si>
  <si>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</si>
  <si>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</si>
  <si>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</si>
  <si>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</si>
  <si>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</si>
  <si>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</si>
  <si>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</si>
  <si>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</si>
  <si>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</si>
  <si>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</si>
  <si>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</si>
  <si>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</si>
  <si>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</si>
  <si>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</si>
  <si>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</si>
  <si>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</si>
  <si>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</si>
  <si>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</si>
  <si>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</si>
  <si>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</si>
  <si>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</si>
  <si>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</si>
  <si>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</si>
  <si>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</si>
  <si>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</si>
  <si>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</si>
  <si>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</si>
  <si>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</si>
  <si>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</si>
  <si>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</si>
  <si>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</si>
  <si>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</si>
  <si>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</si>
  <si>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</si>
  <si>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</si>
  <si>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</si>
  <si>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</si>
  <si>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</si>
  <si>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</si>
  <si>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</si>
  <si>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</si>
  <si>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</si>
  <si>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</si>
  <si>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</si>
  <si>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</si>
  <si>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</si>
  <si>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</si>
  <si>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</si>
  <si>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</si>
  <si>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</si>
  <si>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</si>
  <si>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</si>
  <si>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</si>
  <si>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</si>
  <si>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</si>
  <si>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</si>
  <si>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</si>
  <si>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</si>
  <si>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</si>
  <si>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</si>
  <si>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</si>
  <si>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</si>
  <si>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</si>
  <si>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</si>
  <si>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</si>
  <si>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</si>
  <si>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</si>
  <si>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</si>
  <si>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</si>
  <si>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</si>
  <si>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</si>
  <si>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</si>
  <si>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</si>
  <si>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</si>
  <si>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</si>
  <si>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</si>
  <si>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</si>
  <si>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</si>
  <si>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</si>
  <si>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</si>
  <si>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</si>
  <si>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</si>
  <si>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</si>
  <si>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</si>
  <si>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</si>
  <si>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</si>
  <si>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</si>
  <si>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</si>
  <si>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</si>
  <si>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</si>
  <si>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</si>
  <si>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</si>
  <si>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</si>
  <si>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</si>
  <si>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</si>
  <si>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</si>
  <si>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</si>
  <si>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</si>
  <si>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</si>
  <si>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</si>
  <si>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</si>
  <si>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</si>
  <si>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</si>
  <si>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</si>
  <si>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</si>
  <si>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</si>
  <si>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</si>
  <si>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</si>
  <si>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</si>
  <si>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</si>
  <si>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</si>
  <si>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</si>
  <si>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</si>
  <si>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</si>
  <si>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</si>
  <si>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</si>
  <si>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</si>
  <si>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</si>
  <si>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</si>
  <si>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</si>
  <si>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</si>
  <si>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</si>
  <si>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</si>
  <si>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</si>
  <si>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</si>
  <si>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</si>
  <si>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</si>
  <si>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</si>
  <si>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</si>
  <si>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</si>
  <si>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</si>
  <si>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</si>
  <si>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</si>
  <si>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</si>
  <si>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</si>
  <si>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</si>
  <si>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</si>
  <si>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</si>
  <si>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</si>
  <si>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</si>
  <si>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</si>
  <si>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</si>
  <si>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</si>
  <si>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</si>
  <si>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</si>
  <si>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</si>
  <si>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</si>
  <si>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</si>
  <si>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</si>
  <si>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</si>
  <si>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</si>
  <si>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</si>
  <si>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</si>
  <si>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</si>
  <si>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</si>
  <si>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</si>
  <si>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</si>
  <si>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</si>
  <si>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</si>
  <si>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</si>
  <si>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</si>
  <si>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</si>
  <si>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</si>
  <si>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</si>
  <si>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</si>
  <si>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</si>
  <si>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</si>
  <si>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</si>
  <si>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</si>
  <si>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</si>
  <si>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</si>
  <si>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</si>
  <si>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</si>
  <si>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</si>
  <si>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</si>
  <si>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</si>
  <si>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</si>
  <si>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</si>
  <si>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</si>
  <si>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</si>
  <si>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</si>
  <si>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</si>
  <si>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</si>
  <si>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</si>
  <si>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</si>
  <si>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</si>
  <si>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</si>
  <si>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</si>
  <si>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</si>
  <si>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</si>
  <si>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</si>
  <si>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</si>
  <si>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</si>
  <si>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</si>
  <si>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</si>
  <si>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</si>
  <si>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</si>
  <si>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</si>
  <si>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</si>
  <si>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</si>
  <si>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</si>
  <si>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</si>
  <si>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</si>
  <si>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</si>
  <si>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</si>
  <si>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</si>
  <si>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</si>
  <si>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</si>
  <si>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</si>
  <si>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</si>
  <si>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</si>
  <si>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</si>
  <si>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</si>
  <si>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</si>
  <si>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</si>
  <si>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</si>
  <si>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</si>
  <si>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</si>
  <si>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</si>
  <si>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</si>
  <si>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</si>
  <si>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</si>
  <si>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</si>
  <si>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</si>
  <si>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</si>
  <si>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</si>
  <si>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</si>
  <si>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</si>
  <si>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</si>
  <si>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</si>
  <si>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</si>
  <si>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</si>
  <si>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</si>
  <si>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</si>
  <si>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</si>
  <si>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</si>
  <si>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</si>
  <si>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</si>
  <si>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</si>
  <si>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</si>
  <si>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</si>
  <si>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</si>
  <si>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</si>
  <si>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</si>
  <si>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</si>
  <si>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</si>
  <si>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</si>
  <si>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</si>
  <si>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</si>
  <si>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</si>
  <si>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</si>
  <si>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</si>
  <si>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</si>
  <si>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</si>
  <si>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</si>
  <si>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</si>
  <si>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</si>
  <si>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</si>
  <si>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</si>
  <si>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</si>
  <si>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</si>
  <si>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</si>
  <si>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</si>
  <si>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</si>
  <si>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</si>
  <si>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</si>
  <si>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</si>
  <si>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</si>
  <si>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</si>
  <si>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</si>
  <si>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</si>
  <si>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</si>
  <si>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</si>
  <si>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</si>
  <si>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</si>
  <si>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</si>
  <si>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</si>
  <si>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</si>
  <si>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</si>
  <si>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</si>
  <si>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</si>
  <si>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</si>
  <si>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</si>
  <si>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</si>
  <si>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</si>
  <si>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</si>
  <si>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</si>
  <si>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</si>
  <si>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</si>
  <si>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</si>
  <si>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</si>
  <si>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</si>
  <si>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</si>
  <si>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</si>
  <si>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</si>
  <si>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</si>
  <si>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</si>
  <si>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</si>
  <si>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</si>
  <si>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</si>
  <si>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</si>
  <si>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</si>
  <si>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</si>
  <si>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</si>
  <si>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</si>
  <si>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</si>
  <si>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</si>
  <si>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</si>
  <si>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</si>
  <si>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</si>
  <si>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</si>
  <si>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</si>
  <si>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</si>
  <si>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</si>
  <si>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</si>
  <si>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</si>
  <si>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</si>
  <si>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</si>
  <si>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</si>
  <si>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</si>
  <si>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</si>
  <si>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</si>
  <si>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</si>
  <si>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</si>
  <si>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</si>
  <si>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</si>
  <si>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</si>
  <si>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</si>
  <si>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</si>
  <si>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</si>
  <si>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</si>
  <si>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</si>
  <si>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</si>
  <si>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</si>
  <si>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</si>
  <si>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</si>
  <si>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</si>
  <si>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</si>
  <si>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</si>
  <si>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</si>
  <si>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</si>
  <si>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</si>
  <si>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</si>
  <si>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</si>
  <si>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</si>
  <si>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</si>
  <si>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</si>
  <si>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</si>
  <si>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</si>
  <si>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</si>
  <si>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</si>
  <si>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</si>
  <si>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</si>
  <si>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</si>
  <si>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</si>
  <si>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</si>
  <si>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</si>
  <si>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</si>
  <si>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</si>
  <si>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</si>
  <si>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</si>
  <si>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</si>
  <si>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</si>
  <si>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</si>
  <si>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</si>
  <si>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</si>
  <si>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</si>
  <si>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</si>
  <si>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</si>
  <si>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</si>
  <si>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</si>
  <si>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</si>
  <si>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</si>
  <si>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</si>
  <si>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</si>
  <si>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</si>
  <si>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</si>
  <si>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</si>
  <si>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</si>
  <si>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</si>
  <si>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</si>
  <si>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</si>
  <si>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</si>
  <si>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</si>
  <si>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</si>
  <si>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</si>
  <si>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</si>
  <si>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</si>
  <si>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</si>
  <si>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</si>
  <si>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</si>
  <si>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</si>
  <si>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</si>
  <si>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</si>
  <si>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</si>
  <si>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</si>
  <si>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</si>
  <si>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</si>
  <si>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</si>
  <si>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</si>
  <si>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</si>
  <si>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</si>
  <si>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</si>
  <si>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</si>
  <si>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</si>
  <si>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</si>
  <si>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</si>
  <si>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</si>
  <si>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</si>
  <si>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</si>
  <si>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</si>
  <si>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</si>
  <si>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</si>
  <si>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</si>
  <si>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</si>
  <si>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</si>
  <si>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</si>
  <si>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</si>
  <si>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</si>
  <si>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</si>
  <si>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</si>
  <si>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</si>
  <si>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</si>
  <si>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</si>
  <si>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</si>
  <si>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</si>
  <si>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</si>
  <si>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</si>
  <si>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</si>
  <si>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</si>
  <si>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</si>
  <si>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</si>
  <si>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</si>
  <si>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</si>
  <si>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</si>
  <si>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</si>
  <si>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</si>
  <si>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</si>
  <si>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</si>
  <si>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</si>
  <si>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</si>
  <si>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</si>
  <si>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</si>
  <si>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</si>
  <si>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</si>
  <si>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</si>
  <si>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</si>
  <si>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</si>
  <si>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</si>
  <si>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</si>
  <si>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</si>
  <si>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</si>
  <si>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</si>
  <si>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</si>
  <si>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</si>
  <si>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</si>
  <si>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</si>
  <si>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</si>
  <si>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</si>
  <si>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</si>
  <si>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</si>
  <si>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</si>
  <si>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</si>
  <si>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</si>
  <si>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</si>
  <si>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</si>
  <si>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</si>
  <si>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</si>
  <si>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</si>
  <si>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</si>
  <si>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</si>
  <si>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</si>
  <si>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</si>
  <si>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</si>
  <si>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</si>
  <si>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</si>
  <si>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</si>
  <si>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</si>
  <si>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</si>
  <si>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</si>
  <si>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</si>
  <si>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</si>
  <si>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</si>
  <si>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</si>
  <si>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</si>
  <si>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</si>
  <si>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</si>
  <si>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</si>
  <si>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</si>
  <si>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</si>
  <si>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</si>
  <si>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</si>
  <si>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</si>
  <si>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</si>
  <si>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</si>
  <si>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</si>
  <si>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</si>
  <si>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</si>
  <si>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</si>
  <si>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</si>
  <si>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</si>
  <si>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</si>
  <si>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</si>
  <si>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</si>
  <si>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</si>
  <si>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</si>
  <si>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</si>
  <si>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</si>
  <si>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</si>
  <si>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</si>
  <si>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</si>
  <si>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</si>
  <si>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</si>
  <si>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</si>
  <si>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</si>
  <si>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</si>
  <si>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</si>
  <si>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</si>
  <si>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</si>
  <si>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</si>
  <si>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</si>
  <si>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</si>
  <si>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</si>
  <si>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</si>
  <si>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</si>
  <si>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</si>
  <si>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</si>
  <si>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</si>
  <si>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</si>
  <si>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</si>
  <si>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</si>
  <si>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</si>
  <si>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</si>
  <si>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</si>
  <si>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</si>
  <si>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</si>
  <si>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</si>
  <si>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</si>
  <si>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</si>
  <si>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</si>
  <si>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</si>
  <si>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</si>
  <si>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</si>
  <si>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</si>
  <si>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</si>
  <si>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</si>
  <si>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</si>
  <si>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</si>
  <si>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</si>
  <si>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</si>
  <si>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</si>
  <si>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</si>
  <si>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</si>
  <si>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</si>
  <si>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</si>
  <si>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</si>
  <si>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</si>
  <si>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</si>
  <si>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</si>
  <si>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</si>
  <si>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</si>
  <si>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</si>
  <si>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</si>
  <si>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</si>
  <si>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</si>
  <si>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</si>
  <si>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</si>
  <si>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</si>
  <si>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</si>
  <si>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</si>
  <si>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</si>
  <si>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</si>
  <si>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</si>
  <si>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</si>
  <si>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</si>
  <si>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</si>
  <si>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</si>
  <si>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</si>
  <si>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</si>
  <si>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</si>
  <si>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</si>
  <si>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</si>
  <si>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</si>
  <si>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</si>
  <si>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</si>
  <si>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</si>
  <si>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</si>
  <si>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</si>
  <si>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</si>
  <si>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</si>
  <si>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</si>
  <si>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</si>
  <si>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</si>
  <si>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</si>
  <si>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</si>
  <si>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</si>
  <si>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</si>
  <si>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</si>
  <si>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</si>
  <si>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</si>
  <si>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</si>
  <si>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</si>
  <si>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</si>
  <si>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</si>
  <si>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</si>
  <si>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</si>
  <si>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</si>
  <si>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</si>
  <si>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</si>
  <si>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</si>
  <si>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</si>
  <si>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</si>
  <si>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</si>
  <si>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</si>
  <si>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</si>
  <si>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</si>
  <si>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</si>
  <si>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</si>
  <si>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</si>
  <si>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</si>
  <si>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</si>
  <si>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</si>
  <si>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</si>
  <si>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</si>
  <si>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</si>
  <si>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</si>
  <si>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</si>
  <si>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</si>
  <si>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</si>
  <si>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</si>
  <si>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</si>
  <si>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</si>
  <si>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</si>
  <si>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</si>
  <si>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</si>
  <si>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</si>
  <si>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</si>
  <si>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</si>
  <si>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</si>
  <si>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</si>
  <si>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</si>
  <si>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</si>
  <si>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</si>
  <si>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</si>
  <si>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</si>
  <si>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</si>
  <si>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</si>
  <si>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</si>
  <si>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</si>
  <si>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</si>
  <si>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</si>
  <si>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</si>
  <si>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</si>
  <si>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</si>
  <si>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</si>
  <si>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</si>
  <si>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</si>
  <si>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</si>
  <si>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</si>
  <si>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</si>
  <si>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</si>
  <si>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</si>
  <si>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</si>
  <si>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</si>
  <si>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</si>
  <si>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</si>
  <si>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</si>
  <si>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</si>
  <si>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</si>
  <si>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</si>
  <si>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</si>
  <si>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</si>
  <si>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</si>
  <si>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</si>
  <si>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</si>
  <si>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</si>
  <si>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</si>
  <si>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</si>
  <si>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</si>
  <si>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</si>
  <si>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</si>
  <si>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</si>
  <si>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</si>
  <si>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</si>
  <si>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</si>
  <si>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</si>
  <si>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</si>
  <si>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</si>
  <si>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</si>
  <si>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</si>
  <si>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</si>
  <si>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</si>
  <si>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</si>
  <si>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</si>
  <si>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</si>
  <si>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</si>
  <si>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</si>
  <si>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</si>
  <si>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</si>
  <si>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</si>
  <si>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</si>
  <si>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</si>
  <si>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</si>
  <si>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</si>
  <si>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</si>
  <si>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</si>
  <si>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</si>
  <si>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</si>
  <si>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</si>
  <si>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</si>
  <si>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</si>
  <si>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</si>
  <si>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</si>
  <si>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</si>
  <si>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</si>
  <si>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</si>
  <si>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</si>
  <si>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</si>
  <si>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</si>
  <si>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</si>
  <si>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</si>
  <si>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</si>
  <si>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</si>
  <si>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</si>
  <si>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</si>
  <si>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</si>
  <si>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</si>
  <si>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</si>
  <si>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</si>
  <si>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</si>
  <si>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</si>
  <si>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</si>
  <si>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</si>
  <si>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</si>
  <si>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</si>
  <si>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</si>
  <si>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</si>
  <si>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</si>
  <si>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</si>
  <si>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</si>
  <si>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</si>
  <si>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</si>
  <si>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</si>
  <si>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</si>
  <si>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</si>
  <si>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</si>
  <si>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</si>
  <si>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</si>
  <si>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</si>
  <si>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</si>
  <si>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</si>
  <si>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</si>
  <si>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</si>
  <si>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</si>
  <si>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</si>
  <si>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</si>
  <si>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</si>
  <si>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</si>
  <si>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</si>
  <si>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</si>
  <si>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</si>
  <si>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</si>
  <si>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</si>
  <si>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</si>
  <si>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</si>
  <si>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</si>
  <si>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</si>
  <si>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</si>
  <si>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</si>
  <si>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</si>
  <si>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</si>
  <si>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</si>
  <si>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</si>
  <si>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</si>
  <si>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</si>
  <si>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</si>
  <si>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</si>
  <si>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</si>
  <si>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</si>
  <si>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</si>
  <si>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</si>
  <si>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</si>
  <si>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</si>
  <si>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</si>
  <si>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</si>
  <si>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</si>
  <si>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</si>
  <si>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</si>
  <si>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</si>
  <si>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</si>
  <si>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</si>
  <si>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</si>
  <si>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</si>
  <si>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</si>
  <si>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</si>
  <si>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</si>
  <si>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</si>
  <si>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</si>
  <si>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</si>
  <si>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</si>
  <si>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</si>
  <si>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</si>
  <si>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</si>
  <si>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</si>
  <si>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</si>
  <si>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</si>
  <si>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</si>
  <si>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</si>
  <si>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</si>
  <si>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</si>
  <si>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</si>
  <si>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</si>
  <si>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</si>
  <si>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</si>
  <si>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</si>
  <si>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</si>
  <si>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</si>
  <si>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</si>
  <si>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</si>
  <si>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</si>
  <si>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</si>
  <si>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</si>
  <si>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</si>
  <si>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</si>
  <si>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</si>
  <si>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</si>
  <si>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</si>
  <si>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</si>
  <si>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</si>
  <si>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</si>
  <si>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</si>
  <si>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</si>
  <si>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</si>
  <si>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</si>
  <si>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</si>
  <si>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</si>
  <si>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</si>
  <si>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</si>
  <si>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</si>
  <si>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</si>
  <si>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</si>
  <si>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</si>
  <si>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</si>
  <si>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</si>
  <si>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</si>
  <si>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</si>
  <si>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</si>
  <si>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</si>
  <si>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</si>
  <si>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</si>
  <si>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</si>
  <si>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</si>
  <si>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</si>
  <si>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</si>
  <si>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</si>
  <si>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</si>
  <si>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</si>
  <si>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</si>
  <si>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</si>
  <si>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</si>
  <si>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</si>
  <si>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</si>
  <si>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</si>
  <si>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</si>
  <si>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</si>
  <si>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</si>
  <si>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</si>
  <si>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</si>
  <si>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</si>
  <si>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</si>
  <si>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</si>
  <si>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</si>
  <si>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</si>
  <si>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</si>
  <si>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</si>
  <si>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</si>
  <si>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</si>
  <si>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</si>
  <si>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</si>
  <si>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</si>
  <si>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</si>
  <si>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</si>
  <si>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</si>
  <si>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</si>
  <si>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</si>
  <si>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</si>
  <si>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</si>
  <si>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</si>
  <si>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</si>
  <si>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</si>
  <si>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</si>
  <si>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</si>
  <si>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</si>
  <si>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</si>
  <si>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</si>
  <si>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</si>
  <si>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</si>
  <si>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</si>
  <si>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</si>
  <si>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</si>
  <si>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</si>
  <si>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</si>
  <si>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</si>
  <si>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</si>
  <si>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</si>
  <si>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</si>
  <si>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</si>
  <si>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</si>
  <si>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</si>
  <si>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</si>
  <si>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</si>
  <si>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</si>
  <si>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</si>
  <si>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</si>
  <si>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</si>
  <si>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</si>
  <si>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</si>
  <si>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</si>
  <si>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</si>
  <si>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</si>
  <si>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</si>
  <si>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</si>
  <si>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</si>
  <si>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</si>
  <si>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</si>
  <si>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</si>
  <si>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</si>
  <si>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</si>
  <si>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</si>
  <si>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</si>
  <si>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</si>
  <si>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</si>
  <si>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</si>
  <si>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</si>
  <si>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</si>
  <si>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</si>
  <si>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</si>
  <si>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</si>
  <si>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</si>
  <si>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</si>
  <si>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</si>
  <si>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</si>
  <si>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</si>
  <si>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</si>
  <si>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</si>
  <si>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</si>
  <si>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</si>
  <si>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</si>
  <si>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</si>
  <si>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</si>
  <si>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</si>
  <si>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</si>
  <si>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</si>
  <si>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</si>
  <si>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</si>
  <si>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</si>
  <si>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</si>
  <si>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</si>
  <si>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</si>
  <si>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</si>
  <si>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</si>
  <si>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</si>
  <si>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</si>
  <si>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</si>
  <si>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</si>
  <si>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</si>
  <si>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</si>
  <si>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</si>
  <si>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</si>
  <si>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</si>
  <si>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</si>
  <si>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</si>
  <si>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</si>
  <si>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</si>
  <si>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</si>
  <si>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</si>
  <si>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</si>
  <si>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</si>
  <si>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</si>
  <si>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</si>
  <si>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</si>
  <si>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</si>
  <si>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</si>
  <si>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</si>
  <si>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</si>
  <si>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</si>
  <si>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</si>
  <si>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</si>
  <si>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</si>
  <si>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</si>
  <si>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</si>
  <si>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</si>
  <si>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</si>
  <si>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</si>
  <si>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</si>
  <si>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</si>
  <si>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</si>
  <si>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</si>
  <si>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</si>
  <si>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</si>
  <si>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</si>
  <si>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</si>
  <si>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</si>
  <si>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</si>
  <si>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</si>
  <si>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</si>
  <si>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</si>
  <si>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</si>
  <si>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</si>
  <si>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</si>
  <si>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</si>
  <si>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</si>
  <si>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</si>
  <si>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</si>
  <si>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</si>
  <si>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</si>
  <si>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</si>
  <si>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</si>
  <si>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</si>
  <si>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</si>
  <si>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</si>
  <si>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</si>
  <si>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</si>
  <si>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</si>
  <si>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</si>
  <si>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</si>
  <si>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</si>
  <si>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</si>
  <si>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</si>
  <si>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</si>
  <si>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</si>
  <si>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</si>
  <si>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</si>
  <si>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</si>
  <si>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</si>
  <si>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</si>
  <si>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</si>
  <si>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</si>
  <si>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</si>
  <si>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</si>
  <si>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</si>
  <si>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</si>
  <si>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</si>
  <si>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</si>
  <si>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</si>
  <si>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</si>
  <si>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</si>
  <si>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</si>
  <si>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</si>
  <si>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</si>
  <si>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</si>
  <si>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</si>
  <si>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</si>
  <si>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</si>
  <si>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</si>
  <si>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</si>
  <si>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</si>
  <si>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</si>
  <si>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</si>
  <si>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</si>
  <si>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</si>
  <si>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</si>
  <si>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</si>
  <si>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</si>
  <si>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</si>
  <si>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</si>
  <si>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</si>
  <si>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</si>
  <si>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</si>
  <si>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</si>
  <si>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</si>
  <si>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</si>
  <si>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</si>
  <si>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</si>
  <si>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</si>
  <si>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</si>
  <si>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</si>
  <si>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</si>
  <si>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</si>
  <si>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</si>
  <si>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</si>
  <si>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</si>
  <si>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</si>
  <si>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</si>
  <si>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</si>
  <si>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</si>
  <si>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</si>
  <si>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</si>
  <si>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</si>
  <si>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</si>
  <si>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</si>
  <si>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</si>
  <si>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</si>
  <si>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</si>
  <si>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</si>
  <si>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</si>
  <si>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</si>
  <si>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</si>
  <si>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</si>
  <si>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</si>
  <si>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</si>
  <si>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</si>
  <si>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</si>
  <si>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</si>
  <si>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</si>
  <si>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</si>
  <si>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</si>
  <si>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</si>
  <si>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</si>
  <si>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</si>
  <si>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</si>
  <si>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</si>
  <si>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</si>
  <si>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</si>
  <si>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</si>
  <si>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</si>
  <si>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</si>
  <si>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</si>
  <si>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</si>
  <si>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</si>
  <si>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</si>
  <si>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</si>
  <si>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</si>
  <si>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</si>
  <si>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</si>
  <si>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</si>
  <si>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</si>
  <si>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</si>
  <si>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</si>
  <si>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</si>
  <si>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</si>
  <si>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</si>
  <si>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</si>
  <si>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</si>
  <si>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</si>
  <si>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</si>
  <si>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</si>
  <si>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</si>
  <si>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</si>
  <si>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</si>
  <si>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</si>
  <si>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</si>
  <si>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</si>
  <si>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</si>
  <si>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</si>
  <si>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</si>
  <si>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</si>
  <si>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</si>
  <si>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</si>
  <si>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</si>
  <si>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</si>
  <si>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</si>
  <si>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</si>
  <si>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</si>
  <si>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</si>
  <si>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</si>
  <si>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</si>
  <si>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</si>
  <si>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</si>
  <si>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</si>
  <si>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</si>
  <si>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</si>
  <si>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</si>
  <si>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</si>
  <si>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</si>
  <si>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</si>
  <si>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</si>
  <si>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</si>
  <si>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</si>
  <si>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</si>
  <si>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</si>
  <si>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</si>
  <si>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</si>
  <si>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</si>
  <si>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</si>
  <si>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</si>
  <si>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</si>
  <si>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</si>
  <si>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</si>
  <si>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</si>
  <si>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</si>
  <si>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</si>
  <si>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</si>
  <si>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</si>
  <si>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</si>
  <si>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</si>
  <si>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</si>
  <si>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</si>
  <si>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</si>
  <si>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</si>
  <si>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</si>
  <si>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</si>
  <si>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</si>
  <si>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</si>
  <si>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</si>
  <si>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</si>
  <si>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</si>
  <si>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</si>
  <si>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</si>
  <si>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</si>
  <si>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</si>
  <si>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</si>
  <si>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</si>
  <si>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</si>
  <si>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</si>
  <si>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</si>
  <si>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</si>
  <si>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</si>
  <si>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</si>
  <si>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</si>
  <si>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</si>
  <si>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</si>
  <si>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</si>
  <si>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</si>
  <si>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</si>
  <si>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</si>
  <si>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</si>
  <si>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</si>
  <si>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</si>
  <si>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</si>
  <si>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</si>
  <si>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</si>
  <si>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</si>
  <si>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</si>
  <si>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</si>
  <si>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</si>
  <si>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</si>
  <si>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</si>
  <si>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</si>
  <si>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</si>
  <si>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</si>
  <si>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</si>
  <si>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</si>
  <si>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</si>
  <si>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</si>
  <si>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</si>
  <si>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</si>
  <si>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</si>
  <si>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</si>
  <si>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</si>
  <si>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</si>
  <si>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</si>
  <si>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</si>
  <si>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</si>
  <si>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</si>
  <si>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</si>
  <si>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</si>
  <si>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</si>
  <si>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</si>
  <si>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</si>
  <si>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</si>
  <si>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</si>
  <si>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</si>
  <si>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</si>
  <si>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</si>
  <si>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</si>
  <si>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</si>
  <si>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</si>
  <si>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</si>
  <si>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</si>
  <si>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</si>
  <si>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</si>
  <si>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</si>
  <si>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</si>
  <si>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</si>
  <si>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</si>
  <si>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</si>
  <si>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</si>
  <si>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</si>
  <si>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</si>
  <si>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</si>
  <si>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</si>
  <si>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</si>
  <si>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</si>
  <si>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</si>
  <si>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</si>
  <si>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</si>
  <si>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</si>
  <si>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</si>
  <si>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</si>
  <si>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</si>
  <si>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</si>
  <si>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</si>
  <si>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</si>
  <si>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</si>
  <si>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</si>
  <si>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</si>
  <si>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</si>
  <si>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</si>
  <si>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</si>
  <si>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</si>
  <si>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</si>
  <si>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</si>
  <si>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</si>
  <si>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</si>
  <si>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</si>
  <si>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</si>
  <si>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</si>
  <si>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</si>
  <si>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</si>
  <si>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</si>
  <si>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</si>
  <si>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</si>
  <si>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</si>
  <si>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</si>
  <si>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</si>
  <si>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</si>
  <si>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</si>
  <si>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</si>
  <si>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</si>
  <si>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</si>
  <si>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</si>
  <si>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</si>
  <si>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</si>
  <si>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</si>
  <si>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</si>
  <si>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</si>
  <si>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</si>
  <si>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</si>
  <si>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</si>
  <si>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</si>
  <si>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</si>
  <si>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</si>
  <si>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</si>
  <si>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</si>
  <si>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</si>
  <si>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</si>
  <si>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</si>
  <si>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</si>
  <si>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</si>
  <si>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</si>
  <si>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</si>
  <si>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</si>
  <si>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</si>
  <si>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</si>
  <si>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</si>
  <si>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</si>
  <si>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</si>
  <si>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</si>
  <si>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</si>
  <si>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</si>
  <si>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</si>
  <si>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</si>
  <si>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</si>
  <si>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</si>
  <si>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</si>
  <si>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</si>
  <si>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</si>
  <si>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</si>
  <si>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</si>
  <si>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</si>
  <si>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</si>
  <si>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</si>
  <si>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</si>
  <si>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</si>
  <si>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</si>
  <si>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</si>
  <si>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</si>
  <si>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</si>
  <si>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</si>
  <si>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</si>
  <si>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</si>
  <si>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</si>
  <si>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</si>
  <si>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</si>
  <si>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</si>
  <si>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</si>
  <si>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</si>
  <si>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</si>
  <si>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</si>
  <si>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</si>
  <si>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</si>
  <si>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</si>
  <si>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</si>
  <si>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</si>
  <si>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</si>
  <si>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</si>
  <si>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</si>
  <si>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</si>
  <si>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</si>
  <si>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</si>
  <si>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</si>
  <si>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</si>
  <si>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</si>
  <si>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</si>
  <si>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</si>
  <si>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</si>
  <si>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</si>
  <si>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</si>
  <si>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</si>
  <si>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</si>
  <si>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</si>
  <si>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</si>
  <si>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</si>
  <si>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</si>
  <si>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</si>
  <si>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</si>
  <si>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</si>
  <si>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</si>
  <si>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</si>
  <si>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</si>
  <si>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</si>
  <si>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</si>
  <si>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</si>
  <si>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</si>
  <si>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</si>
  <si>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</si>
  <si>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</si>
  <si>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</si>
  <si>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</si>
  <si>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</si>
  <si>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</si>
  <si>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</si>
  <si>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</si>
  <si>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</si>
  <si>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</si>
  <si>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</si>
  <si>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</si>
  <si>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</si>
  <si>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</si>
  <si>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</si>
  <si>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</si>
  <si>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</si>
  <si>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</si>
  <si>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</si>
  <si>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</si>
  <si>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</si>
  <si>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</si>
  <si>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</si>
  <si>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</si>
  <si>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</si>
  <si>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</si>
  <si>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</si>
  <si>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</si>
  <si>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</si>
  <si>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</si>
  <si>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</si>
  <si>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</si>
  <si>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</si>
  <si>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</si>
  <si>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</si>
  <si>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</si>
  <si>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</si>
  <si>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</si>
  <si>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</si>
  <si>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</si>
  <si>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</si>
  <si>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</si>
  <si>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</si>
  <si>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</si>
  <si>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</si>
  <si>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</si>
  <si>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</si>
  <si>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</si>
  <si>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</si>
  <si>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</si>
  <si>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</si>
  <si>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</si>
  <si>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</si>
  <si>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</si>
  <si>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</si>
  <si>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</si>
  <si>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</si>
  <si>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</si>
  <si>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</si>
  <si>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</si>
  <si>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</si>
  <si>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</si>
  <si>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</si>
  <si>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</si>
  <si>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</si>
  <si>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</si>
  <si>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</si>
  <si>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</si>
  <si>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</si>
  <si>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</si>
  <si>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</si>
  <si>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</si>
  <si>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</si>
  <si>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</si>
  <si>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</si>
  <si>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</si>
  <si>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</si>
  <si>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</si>
  <si>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</si>
  <si>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</si>
  <si>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</si>
  <si>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</si>
  <si>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</si>
  <si>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</si>
  <si>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</si>
  <si>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</si>
  <si>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</si>
  <si>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</si>
  <si>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</si>
  <si>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</si>
  <si>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</si>
  <si>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</si>
  <si>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</si>
  <si>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</si>
  <si>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</si>
  <si>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</si>
  <si>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</si>
  <si>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</si>
  <si>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</si>
  <si>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</si>
  <si>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</si>
  <si>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</si>
  <si>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</si>
  <si>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</si>
  <si>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</si>
  <si>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</si>
  <si>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</si>
  <si>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</si>
  <si>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</si>
  <si>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</si>
  <si>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</si>
  <si>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</si>
  <si>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</si>
  <si>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</si>
  <si>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</si>
  <si>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</si>
  <si>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</si>
  <si>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</si>
  <si>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</si>
  <si>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</si>
  <si>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</si>
  <si>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</si>
  <si>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</si>
  <si>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</si>
  <si>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</si>
  <si>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</si>
  <si>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</si>
  <si>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</si>
  <si>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</si>
  <si>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</si>
  <si>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</si>
  <si>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</si>
  <si>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</si>
  <si>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</si>
  <si>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</si>
  <si>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</si>
  <si>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</si>
  <si>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</si>
  <si>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</si>
  <si>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</si>
  <si>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</si>
  <si>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</si>
  <si>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</si>
  <si>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</si>
  <si>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</si>
  <si>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</si>
  <si>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</si>
  <si>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</si>
  <si>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</si>
  <si>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</si>
  <si>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</si>
  <si>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</si>
  <si>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</si>
  <si>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</si>
  <si>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</si>
  <si>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</si>
  <si>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</si>
  <si>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</si>
  <si>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</si>
  <si>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</si>
  <si>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</si>
  <si>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</si>
  <si>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</si>
  <si>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</si>
  <si>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</si>
  <si>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</si>
  <si>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</si>
  <si>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</si>
  <si>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</si>
  <si>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</si>
  <si>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</si>
  <si>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</si>
  <si>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</si>
  <si>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</si>
  <si>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</si>
  <si>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</si>
  <si>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</si>
  <si>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</si>
  <si>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</si>
  <si>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</si>
  <si>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</si>
  <si>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</si>
  <si>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</si>
  <si>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</si>
  <si>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</si>
  <si>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</si>
  <si>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</si>
  <si>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</si>
  <si>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</si>
  <si>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</si>
  <si>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</si>
  <si>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</si>
  <si>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</si>
  <si>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</si>
  <si>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</si>
  <si>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</si>
  <si>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</si>
  <si>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</si>
  <si>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</si>
  <si>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</si>
  <si>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</si>
  <si>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</si>
  <si>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</si>
  <si>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</si>
  <si>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</si>
  <si>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</si>
  <si>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</si>
  <si>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</si>
  <si>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</si>
  <si>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</si>
  <si>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</si>
  <si>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</si>
  <si>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</si>
  <si>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</si>
  <si>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</si>
  <si>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</si>
  <si>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</si>
  <si>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</si>
  <si>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</si>
  <si>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</si>
  <si>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</si>
  <si>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</si>
  <si>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</si>
  <si>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</si>
  <si>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</si>
  <si>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</si>
  <si>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</si>
  <si>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</si>
  <si>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</si>
  <si>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</si>
  <si>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</si>
  <si>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</si>
  <si>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</si>
  <si>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</si>
  <si>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</si>
  <si>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</si>
  <si>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</si>
  <si>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</si>
  <si>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</si>
  <si>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</si>
  <si>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</si>
  <si>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</si>
  <si>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</si>
  <si>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</si>
  <si>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</si>
  <si>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</si>
  <si>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</si>
  <si>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</si>
  <si>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</si>
  <si>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</si>
  <si>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</si>
  <si>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</si>
  <si>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</si>
  <si>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</si>
  <si>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</si>
  <si>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</si>
  <si>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</si>
  <si>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</si>
  <si>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</si>
  <si>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</si>
  <si>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</si>
  <si>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</si>
  <si>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</si>
  <si>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</si>
  <si>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</si>
  <si>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</si>
  <si>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</si>
  <si>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</si>
  <si>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</si>
  <si>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</si>
  <si>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</si>
  <si>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</si>
  <si>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</si>
  <si>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</si>
  <si>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</si>
  <si>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</si>
  <si>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</si>
  <si>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</si>
  <si>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</si>
  <si>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</si>
  <si>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</si>
  <si>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</si>
  <si>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</si>
  <si>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</si>
  <si>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</si>
  <si>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</si>
  <si>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</si>
  <si>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</si>
  <si>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</si>
  <si>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</si>
  <si>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</si>
  <si>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</si>
  <si>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</si>
  <si>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</si>
  <si>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</si>
  <si>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</si>
  <si>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</si>
  <si>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</si>
  <si>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</si>
  <si>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</si>
  <si>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</si>
  <si>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</si>
  <si>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</si>
  <si>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</si>
  <si>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</si>
  <si>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</si>
  <si>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</si>
  <si>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</si>
  <si>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</si>
  <si>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</si>
  <si>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</si>
  <si>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</si>
  <si>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</si>
  <si>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</si>
  <si>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</si>
  <si>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</si>
  <si>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</si>
  <si>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</si>
  <si>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</si>
  <si>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</si>
  <si>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</si>
  <si>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</si>
  <si>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</si>
  <si>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</si>
  <si>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</si>
  <si>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</si>
  <si>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</si>
  <si>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</si>
  <si>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</si>
  <si>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</si>
  <si>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</si>
  <si>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</si>
  <si>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</si>
  <si>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</si>
  <si>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</si>
  <si>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</si>
  <si>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</si>
  <si>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</si>
  <si>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</si>
  <si>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</si>
  <si>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</si>
  <si>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</si>
  <si>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</si>
  <si>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</si>
  <si>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</si>
  <si>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</si>
  <si>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</si>
  <si>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</si>
  <si>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</si>
  <si>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</si>
  <si>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</si>
  <si>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</si>
  <si>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</si>
  <si>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</si>
  <si>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</si>
  <si>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</si>
  <si>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</si>
  <si>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</si>
  <si>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</si>
  <si>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</si>
  <si>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</si>
  <si>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</si>
  <si>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</si>
  <si>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</si>
  <si>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</si>
  <si>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</si>
  <si>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</si>
  <si>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</si>
  <si>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</si>
  <si>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</si>
  <si>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</si>
  <si>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</si>
  <si>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</si>
  <si>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</si>
  <si>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</si>
  <si>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</si>
  <si>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</si>
  <si>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</si>
  <si>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</si>
  <si>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</si>
  <si>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</si>
  <si>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</si>
  <si>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</si>
  <si>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</si>
  <si>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</si>
  <si>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</si>
  <si>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</si>
  <si>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</si>
  <si>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</si>
  <si>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</si>
  <si>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</si>
  <si>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</si>
  <si>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</si>
  <si>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</si>
  <si>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</si>
  <si>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</si>
  <si>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</si>
  <si>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</si>
  <si>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</si>
  <si>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</si>
  <si>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</si>
  <si>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</si>
  <si>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</si>
  <si>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</si>
  <si>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</si>
  <si>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</si>
  <si>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</si>
  <si>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</si>
  <si>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</si>
  <si>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</si>
  <si>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</si>
  <si>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</si>
  <si>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</si>
  <si>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</si>
  <si>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</si>
  <si>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</si>
  <si>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</si>
  <si>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</si>
  <si>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</si>
  <si>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</si>
  <si>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</si>
  <si>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</si>
  <si>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</si>
  <si>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</si>
  <si>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</si>
  <si>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</si>
  <si>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</si>
  <si>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</si>
  <si>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</si>
  <si>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</si>
  <si>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</si>
  <si>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</si>
  <si>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</si>
  <si>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</si>
  <si>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</si>
  <si>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</si>
  <si>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</si>
  <si>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</si>
  <si>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</si>
  <si>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</si>
  <si>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</si>
  <si>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</si>
  <si>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</si>
  <si>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</si>
  <si>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</si>
  <si>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</si>
  <si>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</si>
  <si>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</si>
  <si>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</si>
  <si>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</si>
  <si>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</si>
  <si>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</si>
  <si>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</si>
  <si>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</si>
  <si>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</si>
  <si>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</si>
  <si>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</si>
  <si>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</si>
  <si>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</si>
  <si>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</si>
  <si>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</si>
  <si>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</si>
  <si>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</si>
  <si>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</si>
  <si>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</si>
  <si>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</si>
  <si>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</si>
  <si>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</si>
  <si>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</si>
  <si>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</si>
  <si>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</si>
  <si>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</si>
  <si>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</si>
  <si>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</si>
  <si>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</si>
  <si>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</si>
  <si>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</si>
  <si>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</si>
  <si>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</si>
  <si>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</si>
  <si>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</si>
  <si>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</si>
  <si>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</si>
  <si>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</si>
  <si>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</si>
  <si>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</si>
  <si>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</si>
  <si>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</si>
  <si>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</si>
  <si>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</si>
  <si>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</si>
  <si>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</si>
  <si>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</si>
  <si>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</si>
  <si>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</si>
  <si>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</si>
  <si>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</si>
  <si>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</si>
  <si>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</si>
  <si>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</si>
  <si>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</si>
  <si>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</si>
  <si>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</si>
  <si>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</si>
  <si>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</si>
  <si>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</si>
  <si>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</si>
  <si>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</si>
  <si>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</si>
  <si>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</si>
  <si>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</si>
  <si>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</si>
  <si>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</si>
  <si>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</si>
  <si>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</si>
  <si>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</si>
  <si>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</si>
  <si>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</si>
  <si>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</si>
  <si>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</si>
  <si>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</si>
  <si>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</si>
  <si>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</si>
  <si>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</si>
  <si>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</si>
  <si>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</si>
  <si>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</si>
  <si>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</si>
  <si>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</si>
  <si>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</si>
  <si>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</si>
  <si>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</si>
  <si>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</si>
  <si>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</si>
  <si>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</si>
  <si>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</si>
  <si>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</si>
  <si>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</si>
  <si>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</si>
  <si>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</si>
  <si>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</si>
  <si>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</si>
  <si>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</si>
  <si>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</si>
  <si>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</si>
  <si>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</si>
  <si>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</si>
  <si>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</si>
  <si>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</si>
  <si>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</si>
  <si>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</si>
  <si>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</si>
  <si>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</si>
  <si>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</si>
  <si>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</si>
  <si>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</si>
  <si>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</si>
  <si>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</si>
  <si>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</si>
  <si>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</si>
  <si>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</si>
  <si>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</si>
  <si>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</si>
  <si>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</si>
  <si>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</si>
  <si>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</si>
  <si>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</si>
  <si>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</si>
  <si>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</si>
  <si>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</si>
  <si>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</si>
  <si>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</si>
  <si>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</si>
  <si>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</si>
  <si>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</si>
  <si>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</si>
  <si>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</si>
  <si>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</si>
  <si>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</si>
  <si>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</si>
  <si>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</si>
  <si>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</si>
  <si>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</si>
  <si>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</si>
  <si>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</si>
  <si>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</si>
  <si>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</si>
  <si>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</si>
  <si>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</si>
  <si>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</si>
  <si>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</si>
  <si>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</si>
  <si>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</si>
  <si>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</si>
  <si>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</si>
  <si>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</si>
  <si>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</si>
  <si>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</si>
  <si>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</si>
  <si>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</si>
  <si>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</si>
  <si>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</si>
  <si>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</si>
  <si>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</si>
  <si>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</si>
  <si>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</si>
  <si>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</si>
  <si>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</si>
  <si>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</si>
  <si>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</si>
  <si>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</si>
  <si>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</si>
  <si>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</si>
  <si>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</si>
  <si>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</si>
  <si>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</si>
  <si>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</si>
  <si>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</si>
  <si>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</si>
  <si>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</si>
  <si>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</si>
  <si>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</si>
  <si>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</si>
  <si>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</si>
  <si>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</si>
  <si>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</si>
  <si>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</si>
  <si>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</si>
  <si>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</si>
  <si>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</si>
  <si>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</si>
  <si>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</si>
  <si>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</si>
  <si>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</si>
  <si>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</si>
  <si>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</si>
  <si>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</si>
  <si>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</si>
  <si>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</si>
  <si>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</si>
  <si>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</si>
  <si>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</si>
  <si>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</si>
  <si>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</si>
  <si>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</si>
  <si>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</si>
  <si>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</si>
  <si>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</si>
  <si>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</si>
  <si>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</si>
  <si>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</si>
  <si>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</si>
  <si>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</si>
  <si>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</si>
  <si>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</si>
  <si>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</si>
  <si>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</si>
  <si>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</si>
  <si>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</si>
  <si>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</si>
  <si>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</si>
  <si>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</si>
  <si>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</si>
  <si>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</si>
  <si>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</si>
  <si>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</si>
  <si>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</si>
  <si>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</si>
  <si>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</si>
  <si>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</si>
  <si>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</si>
  <si>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</si>
  <si>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</si>
  <si>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</si>
  <si>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</si>
  <si>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</si>
  <si>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</si>
  <si>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</si>
  <si>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</si>
  <si>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</si>
  <si>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</si>
  <si>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</si>
  <si>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</si>
  <si>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</si>
  <si>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</si>
  <si>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</si>
  <si>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</si>
  <si>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</si>
  <si>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</si>
  <si>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</si>
  <si>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</si>
  <si>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</si>
  <si>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</si>
  <si>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</si>
  <si>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</si>
  <si>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</si>
  <si>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</si>
  <si>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</si>
  <si>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</si>
  <si>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</si>
  <si>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</si>
  <si>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</si>
  <si>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</si>
  <si>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</si>
  <si>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</si>
  <si>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</si>
  <si>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</si>
  <si>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</si>
  <si>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</si>
  <si>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</si>
  <si>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</si>
  <si>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</si>
  <si>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</si>
  <si>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</si>
  <si>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</si>
  <si>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</si>
  <si>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</si>
  <si>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</si>
  <si>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</si>
  <si>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</si>
  <si>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</si>
  <si>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</si>
  <si>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</si>
  <si>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</si>
  <si>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</si>
  <si>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</si>
  <si>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</si>
  <si>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</si>
  <si>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</si>
  <si>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</si>
  <si>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</si>
  <si>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</si>
  <si>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</si>
  <si>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</si>
  <si>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</si>
  <si>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</si>
  <si>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</si>
  <si>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</si>
  <si>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</si>
  <si>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</si>
  <si>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</si>
  <si>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</si>
  <si>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</si>
  <si>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</si>
  <si>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</si>
  <si>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</si>
  <si>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</si>
  <si>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</si>
  <si>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</si>
  <si>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</si>
  <si>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</si>
  <si>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</si>
  <si>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</si>
  <si>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</si>
  <si>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</si>
  <si>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</si>
  <si>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</si>
  <si>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</si>
  <si>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</si>
  <si>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</si>
  <si>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</si>
  <si>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</si>
  <si>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</si>
  <si>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</si>
  <si>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</si>
  <si>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</si>
  <si>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</si>
  <si>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</si>
  <si>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</si>
  <si>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</si>
  <si>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</si>
  <si>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</si>
  <si>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</si>
  <si>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</si>
  <si>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</si>
  <si>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</si>
  <si>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</si>
  <si>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</si>
  <si>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</si>
  <si>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</si>
  <si>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</si>
  <si>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</si>
  <si>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</si>
  <si>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</si>
  <si>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</si>
  <si>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</si>
  <si>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</si>
  <si>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</si>
  <si>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</si>
  <si>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</si>
  <si>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</si>
  <si>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</si>
  <si>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</si>
  <si>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</si>
  <si>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</si>
  <si>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</si>
  <si>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</si>
  <si>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</si>
  <si>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</si>
  <si>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</si>
  <si>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</si>
  <si>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</si>
  <si>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</si>
  <si>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</si>
  <si>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</si>
  <si>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</si>
  <si>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</si>
  <si>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</si>
  <si>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</si>
  <si>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</si>
  <si>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</si>
  <si>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</si>
  <si>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</si>
  <si>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</si>
  <si>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</si>
  <si>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</si>
  <si>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</si>
  <si>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</si>
  <si>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</si>
  <si>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</si>
  <si>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</si>
  <si>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</si>
  <si>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</si>
  <si>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</si>
  <si>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</si>
  <si>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</si>
  <si>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</si>
  <si>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</si>
  <si>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</si>
  <si>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</si>
  <si>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</si>
  <si>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</si>
  <si>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</si>
  <si>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</si>
  <si>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</si>
  <si>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</si>
  <si>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</si>
  <si>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</si>
  <si>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</si>
  <si>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</si>
  <si>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</si>
  <si>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</si>
  <si>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</si>
  <si>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</si>
  <si>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</si>
  <si>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</si>
  <si>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</si>
  <si>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</si>
  <si>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</si>
  <si>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</si>
  <si>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</si>
  <si>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</si>
  <si>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</si>
  <si>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</si>
  <si>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</si>
  <si>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</si>
  <si>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</si>
  <si>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</si>
  <si>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</si>
  <si>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</si>
  <si>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</si>
  <si>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</si>
  <si>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</si>
  <si>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</si>
  <si>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</si>
  <si>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</si>
  <si>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</si>
  <si>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</si>
  <si>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</si>
  <si>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</si>
  <si>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</si>
  <si>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</si>
  <si>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</si>
  <si>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</si>
  <si>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</si>
  <si>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</si>
  <si>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</si>
  <si>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</si>
  <si>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</si>
  <si>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</si>
  <si>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</si>
  <si>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</si>
  <si>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</si>
  <si>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</si>
  <si>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</si>
  <si>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</si>
  <si>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</si>
  <si>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</si>
  <si>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</si>
  <si>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</si>
  <si>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</si>
  <si>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</si>
  <si>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</si>
  <si>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</si>
  <si>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</si>
  <si>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</si>
  <si>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</si>
  <si>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</si>
  <si>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</si>
  <si>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</si>
  <si>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</si>
  <si>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</si>
  <si>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</si>
  <si>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</si>
  <si>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</si>
  <si>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</si>
  <si>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</si>
  <si>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</si>
  <si>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</si>
  <si>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</si>
  <si>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</si>
  <si>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</si>
  <si>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</si>
  <si>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</si>
  <si>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</si>
  <si>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</si>
  <si>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</si>
  <si>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</si>
  <si>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</si>
  <si>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</si>
  <si>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</si>
  <si>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</si>
  <si>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</si>
  <si>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</si>
  <si>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</si>
  <si>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</si>
  <si>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</si>
  <si>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</si>
  <si>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</si>
  <si>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</si>
  <si>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</si>
  <si>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</si>
  <si>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</si>
  <si>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</si>
  <si>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</si>
  <si>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</si>
  <si>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</si>
  <si>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</si>
  <si>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</si>
  <si>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</si>
  <si>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</si>
  <si>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</si>
  <si>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</si>
  <si>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</si>
  <si>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</si>
  <si>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</si>
  <si>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</si>
  <si>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</si>
  <si>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</si>
  <si>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</si>
  <si>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</si>
  <si>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</si>
  <si>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</si>
  <si>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</si>
  <si>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</si>
  <si>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</si>
  <si>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</si>
  <si>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</si>
  <si>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</si>
  <si>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</si>
  <si>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</si>
  <si>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</si>
  <si>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</si>
  <si>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</si>
  <si>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</si>
  <si>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</si>
  <si>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</si>
  <si>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</si>
  <si>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</si>
  <si>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</si>
  <si>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</si>
  <si>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</si>
  <si>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</si>
  <si>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</si>
  <si>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</si>
  <si>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</si>
  <si>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</si>
  <si>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</si>
  <si>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</si>
  <si>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</si>
  <si>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</si>
  <si>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</si>
  <si>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</si>
  <si>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</si>
  <si>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</si>
  <si>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</si>
  <si>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</si>
  <si>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</si>
  <si>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</si>
  <si>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</si>
  <si>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</si>
  <si>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</si>
  <si>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</si>
  <si>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</si>
  <si>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</si>
  <si>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</si>
  <si>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</si>
  <si>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</si>
  <si>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</si>
  <si>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</si>
  <si>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</si>
  <si>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</si>
  <si>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</si>
  <si>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</si>
  <si>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</si>
  <si>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</si>
  <si>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</si>
  <si>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</si>
  <si>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</si>
  <si>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</si>
  <si>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</si>
  <si>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</si>
  <si>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</si>
  <si>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</si>
  <si>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</si>
  <si>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</si>
  <si>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</si>
  <si>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</si>
  <si>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</si>
  <si>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</si>
  <si>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</si>
  <si>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</si>
  <si>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</si>
  <si>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</si>
  <si>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</si>
  <si>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</si>
  <si>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</si>
  <si>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</si>
  <si>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</si>
  <si>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</si>
  <si>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</si>
  <si>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</si>
  <si>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</si>
  <si>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</si>
  <si>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</si>
  <si>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</si>
  <si>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</si>
  <si>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</si>
  <si>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</si>
  <si>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</si>
  <si>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</si>
  <si>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</si>
  <si>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</si>
  <si>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</si>
  <si>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</si>
  <si>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</si>
  <si>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</si>
  <si>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</si>
  <si>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</si>
  <si>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</si>
  <si>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</si>
  <si>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</si>
  <si>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</si>
  <si>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</si>
  <si>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</si>
  <si>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</si>
  <si>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</si>
  <si>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</si>
  <si>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</si>
  <si>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</si>
  <si>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</si>
  <si>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</si>
  <si>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</si>
  <si>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</si>
  <si>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</si>
  <si>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</si>
  <si>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</si>
  <si>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</si>
  <si>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</si>
  <si>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</si>
  <si>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</si>
  <si>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</si>
  <si>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</si>
  <si>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</si>
  <si>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</si>
  <si>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</si>
  <si>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</si>
  <si>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</si>
  <si>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</si>
  <si>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</si>
  <si>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</si>
  <si>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</si>
  <si>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</si>
  <si>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</si>
  <si>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</si>
  <si>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</si>
  <si>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</si>
  <si>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</si>
  <si>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</si>
  <si>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</si>
  <si>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</si>
  <si>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</si>
  <si>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</si>
  <si>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</si>
  <si>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</si>
  <si>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</si>
  <si>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</si>
  <si>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</si>
  <si>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</si>
  <si>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</si>
  <si>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</si>
  <si>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</si>
  <si>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</si>
  <si>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</si>
  <si>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</si>
  <si>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</si>
  <si>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</si>
  <si>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</si>
  <si>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</si>
  <si>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</si>
  <si>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</si>
  <si>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</si>
  <si>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</si>
  <si>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</si>
  <si>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</si>
  <si>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</si>
  <si>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</si>
  <si>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</si>
  <si>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</si>
  <si>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</si>
  <si>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</si>
  <si>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</si>
  <si>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</si>
  <si>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</si>
  <si>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</si>
  <si>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</si>
  <si>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</si>
  <si>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</si>
  <si>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</si>
  <si>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</si>
  <si>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</si>
  <si>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</si>
  <si>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</si>
  <si>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</si>
  <si>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</si>
  <si>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</si>
  <si>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</si>
  <si>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</si>
  <si>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</si>
  <si>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</si>
  <si>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</si>
  <si>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</si>
  <si>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</si>
  <si>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</si>
  <si>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</si>
  <si>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</si>
  <si>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</si>
  <si>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</si>
  <si>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</si>
  <si>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</si>
  <si>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</si>
  <si>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</si>
  <si>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</si>
  <si>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</si>
  <si>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</si>
  <si>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</si>
  <si>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</si>
  <si>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</si>
  <si>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</si>
  <si>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</si>
  <si>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</si>
  <si>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</si>
  <si>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</si>
  <si>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</si>
  <si>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</si>
  <si>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</si>
  <si>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</si>
  <si>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</si>
  <si>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</si>
  <si>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</si>
  <si>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</si>
  <si>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</si>
  <si>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</si>
  <si>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</si>
  <si>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</si>
  <si>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</si>
  <si>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</si>
  <si>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</si>
  <si>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</si>
  <si>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</si>
  <si>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</si>
  <si>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</si>
  <si>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</si>
  <si>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</si>
  <si>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</si>
  <si>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</si>
  <si>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</si>
  <si>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</si>
  <si>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</si>
  <si>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</si>
  <si>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</si>
  <si>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</si>
  <si>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</si>
  <si>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</si>
  <si>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</si>
  <si>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</si>
  <si>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</si>
  <si>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</si>
  <si>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</si>
  <si>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</si>
  <si>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</si>
  <si>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</si>
  <si>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</si>
  <si>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</si>
  <si>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</si>
  <si>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</si>
  <si>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</si>
  <si>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</si>
  <si>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</si>
  <si>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</si>
  <si>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</si>
  <si>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</si>
  <si>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</si>
  <si>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</si>
  <si>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</si>
  <si>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</si>
  <si>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</si>
  <si>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</si>
  <si>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</si>
  <si>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</si>
  <si>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</si>
  <si>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</si>
  <si>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</si>
  <si>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</si>
  <si>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</si>
  <si>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</si>
  <si>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</si>
  <si>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</si>
  <si>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</si>
  <si>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</si>
  <si>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</si>
  <si>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</si>
  <si>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</si>
  <si>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</si>
  <si>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</si>
  <si>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</si>
  <si>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</si>
  <si>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</si>
  <si>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</si>
  <si>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</si>
  <si>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</si>
  <si>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</si>
  <si>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</si>
  <si>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</si>
  <si>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</si>
  <si>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</si>
  <si>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</si>
  <si>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</si>
  <si>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</si>
  <si>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</si>
  <si>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</si>
  <si>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</si>
  <si>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</si>
  <si>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</si>
  <si>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</si>
  <si>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</si>
  <si>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</si>
  <si>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</si>
  <si>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</si>
  <si>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</si>
  <si>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</si>
  <si>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</si>
  <si>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</si>
  <si>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</si>
  <si>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</si>
  <si>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</si>
  <si>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</si>
  <si>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</si>
  <si>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</si>
  <si>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</si>
  <si>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</si>
  <si>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</si>
  <si>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</si>
  <si>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</si>
  <si>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</si>
  <si>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</si>
  <si>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</si>
  <si>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</si>
  <si>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</si>
  <si>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</si>
  <si>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</si>
  <si>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</si>
  <si>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</si>
  <si>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</si>
  <si>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</si>
  <si>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</si>
  <si>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</si>
  <si>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</si>
  <si>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</si>
  <si>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</si>
  <si>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</si>
  <si>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</si>
  <si>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</si>
  <si>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</si>
  <si>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</si>
  <si>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</si>
  <si>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</si>
  <si>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</si>
  <si>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</si>
  <si>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</si>
  <si>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</si>
  <si>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</si>
  <si>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</si>
  <si>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</si>
  <si>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</si>
  <si>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</si>
  <si>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</si>
  <si>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</si>
  <si>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</si>
  <si>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</si>
  <si>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</si>
  <si>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</si>
  <si>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</si>
  <si>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</si>
  <si>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</si>
  <si>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</si>
  <si>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</si>
  <si>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</si>
  <si>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</si>
  <si>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</si>
  <si>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</si>
  <si>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</si>
  <si>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</si>
  <si>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</si>
  <si>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</si>
  <si>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</si>
  <si>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</si>
  <si>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</si>
  <si>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</si>
  <si>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</si>
  <si>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</si>
  <si>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</si>
  <si>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</si>
  <si>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</si>
  <si>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</si>
  <si>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</si>
  <si>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</si>
  <si>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</si>
  <si>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</si>
  <si>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</si>
  <si>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</si>
  <si>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</si>
  <si>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</si>
  <si>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</si>
  <si>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</si>
  <si>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</si>
  <si>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</si>
  <si>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</si>
  <si>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</si>
  <si>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</si>
  <si>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</si>
  <si>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</si>
  <si>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</si>
  <si>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</si>
  <si>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</si>
  <si>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</si>
  <si>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</si>
  <si>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</si>
  <si>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</si>
  <si>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</si>
  <si>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</si>
  <si>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</si>
  <si>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</si>
  <si>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</si>
  <si>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</si>
  <si>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</si>
  <si>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</si>
  <si>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</si>
  <si>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</si>
  <si>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</si>
  <si>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</si>
  <si>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</si>
  <si>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</si>
  <si>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</si>
  <si>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</si>
  <si>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</si>
  <si>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</si>
  <si>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</si>
  <si>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</si>
  <si>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</si>
  <si>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</si>
  <si>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</si>
  <si>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</si>
  <si>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</si>
  <si>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</si>
  <si>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</si>
  <si>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</si>
  <si>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</si>
  <si>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</si>
  <si>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</si>
  <si>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</si>
  <si>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</si>
  <si>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</si>
  <si>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</si>
  <si>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</si>
  <si>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</si>
  <si>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</si>
  <si>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</si>
  <si>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</si>
  <si>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</si>
  <si>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</si>
  <si>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</si>
  <si>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</si>
  <si>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</si>
  <si>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</si>
  <si>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</si>
  <si>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</si>
  <si>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</si>
  <si>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</si>
  <si>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</si>
  <si>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</si>
  <si>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</si>
  <si>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</si>
  <si>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</si>
  <si>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</si>
  <si>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</si>
  <si>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</si>
  <si>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</si>
  <si>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</si>
  <si>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</si>
  <si>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</si>
  <si>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</si>
  <si>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</si>
  <si>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</si>
  <si>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</si>
  <si>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</si>
  <si>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</si>
  <si>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</si>
  <si>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</si>
  <si>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</si>
  <si>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</si>
  <si>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</si>
  <si>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</si>
  <si>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</si>
  <si>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</si>
  <si>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</si>
  <si>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</si>
  <si>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</si>
  <si>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</si>
  <si>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</si>
  <si>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</si>
  <si>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</si>
  <si>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</si>
  <si>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</si>
  <si>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</si>
  <si>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</si>
  <si>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</si>
  <si>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</si>
  <si>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</si>
  <si>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</si>
  <si>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</si>
  <si>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</si>
  <si>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</si>
  <si>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</si>
  <si>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</si>
  <si>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</si>
  <si>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</si>
  <si>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</si>
  <si>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</si>
  <si>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</si>
  <si>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</si>
  <si>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</si>
  <si>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</si>
  <si>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</si>
  <si>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</si>
  <si>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</si>
  <si>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</si>
  <si>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</si>
  <si>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</si>
  <si>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</si>
  <si>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</si>
  <si>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</si>
  <si>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</si>
  <si>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</si>
  <si>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</si>
  <si>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</si>
  <si>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</si>
  <si>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</si>
  <si>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</si>
  <si>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</si>
  <si>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</si>
  <si>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</si>
  <si>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</si>
  <si>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</si>
  <si>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</si>
  <si>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</si>
  <si>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</si>
  <si>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</si>
  <si>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</si>
  <si>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</si>
  <si>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</si>
  <si>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</si>
  <si>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</si>
  <si>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</si>
  <si>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</si>
  <si>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</si>
  <si>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</si>
  <si>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</si>
  <si>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</si>
  <si>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</si>
  <si>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</si>
  <si>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</si>
  <si>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</si>
  <si>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</si>
  <si>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</si>
  <si>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</si>
  <si>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</si>
  <si>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</si>
  <si>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</si>
  <si>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</si>
  <si>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</si>
  <si>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</si>
  <si>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</si>
  <si>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</si>
  <si>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</si>
  <si>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</si>
  <si>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</si>
  <si>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</si>
  <si>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</si>
  <si>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</si>
  <si>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</si>
  <si>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</si>
  <si>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</si>
  <si>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</si>
  <si>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</si>
  <si>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</si>
  <si>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</si>
  <si>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</si>
  <si>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</si>
  <si>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</si>
  <si>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</si>
  <si>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</si>
  <si>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</si>
  <si>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</si>
  <si>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</si>
  <si>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</si>
  <si>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</si>
  <si>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</si>
  <si>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</si>
  <si>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</si>
  <si>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</si>
  <si>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</si>
  <si>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</si>
  <si>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</si>
  <si>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</si>
  <si>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</si>
  <si>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</si>
  <si>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</si>
  <si>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</si>
  <si>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</si>
  <si>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</si>
  <si>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</si>
  <si>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</si>
  <si>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</si>
  <si>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</si>
  <si>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</si>
  <si>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</si>
  <si>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</si>
  <si>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</si>
  <si>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</si>
  <si>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</si>
  <si>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</si>
  <si>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</si>
  <si>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</si>
  <si>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</si>
  <si>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</si>
  <si>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</si>
  <si>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</si>
  <si>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</si>
  <si>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</si>
  <si>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</si>
  <si>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</si>
  <si>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</si>
  <si>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</si>
  <si>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</si>
  <si>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</si>
  <si>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</si>
  <si>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</si>
  <si>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</si>
  <si>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</si>
  <si>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</si>
  <si>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</si>
  <si>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</si>
  <si>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</si>
  <si>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</si>
  <si>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</si>
  <si>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</si>
  <si>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</si>
  <si>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</si>
  <si>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</si>
  <si>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</si>
  <si>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</si>
  <si>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</si>
  <si>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</si>
  <si>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</si>
  <si>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</si>
  <si>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</si>
  <si>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</si>
  <si>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</si>
  <si>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</si>
  <si>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</si>
  <si>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</si>
  <si>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</si>
  <si>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</si>
  <si>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</si>
  <si>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</si>
  <si>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</si>
  <si>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</si>
  <si>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</si>
  <si>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</si>
  <si>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</si>
  <si>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</si>
  <si>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</si>
  <si>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</si>
  <si>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</si>
  <si>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</si>
  <si>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</si>
  <si>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</si>
  <si>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</si>
  <si>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</si>
  <si>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</si>
  <si>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</si>
  <si>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</si>
  <si>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</si>
  <si>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</si>
  <si>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</si>
  <si>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</si>
  <si>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</si>
  <si>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</si>
  <si>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</si>
  <si>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</si>
  <si>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</si>
  <si>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</si>
  <si>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</si>
  <si>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</si>
  <si>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</si>
  <si>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</si>
  <si>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</si>
  <si>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</si>
  <si>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</si>
  <si>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</si>
  <si>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</si>
  <si>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</si>
  <si>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</si>
  <si>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</si>
  <si>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</si>
  <si>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</si>
  <si>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</si>
  <si>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</si>
  <si>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</si>
  <si>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</si>
  <si>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</si>
  <si>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</si>
  <si>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</si>
  <si>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</si>
  <si>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</si>
  <si>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</si>
  <si>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</si>
  <si>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</si>
  <si>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</si>
  <si>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</si>
  <si>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</si>
  <si>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</si>
  <si>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</si>
  <si>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</si>
  <si>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</si>
  <si>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</si>
  <si>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</si>
  <si>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</si>
  <si>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</si>
  <si>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</si>
  <si>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</si>
  <si>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</si>
  <si>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</si>
  <si>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</si>
  <si>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</si>
  <si>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</si>
  <si>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</si>
  <si>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</si>
  <si>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</si>
  <si>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</si>
  <si>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</si>
  <si>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</si>
  <si>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</si>
  <si>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</si>
  <si>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</si>
  <si>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</si>
  <si>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</si>
  <si>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</si>
  <si>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</si>
  <si>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</si>
  <si>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</si>
  <si>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</si>
  <si>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</si>
  <si>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</si>
  <si>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</si>
  <si>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</si>
  <si>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</si>
  <si>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</si>
  <si>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</si>
  <si>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</si>
  <si>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</si>
  <si>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</si>
  <si>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</si>
  <si>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</si>
  <si>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</si>
  <si>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</si>
  <si>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</si>
  <si>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</si>
  <si>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</si>
  <si>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</si>
  <si>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</si>
  <si>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</si>
  <si>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</si>
  <si>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</si>
  <si>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</si>
  <si>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</si>
  <si>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</si>
  <si>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</si>
  <si>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</si>
  <si>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</si>
  <si>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</si>
  <si>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</si>
  <si>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</si>
  <si>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</si>
  <si>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</si>
  <si>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</si>
  <si>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</si>
  <si>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</si>
  <si>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</si>
  <si>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</si>
  <si>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</si>
  <si>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</si>
  <si>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</si>
  <si>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</si>
  <si>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</si>
  <si>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</si>
  <si>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</si>
  <si>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</si>
  <si>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</si>
  <si>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</si>
  <si>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</si>
  <si>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</si>
  <si>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</si>
  <si>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</si>
  <si>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</si>
  <si>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</si>
  <si>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</si>
  <si>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</si>
  <si>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</si>
  <si>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</si>
  <si>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</si>
  <si>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</si>
  <si>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</si>
  <si>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</si>
  <si>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</si>
  <si>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</si>
  <si>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</si>
  <si>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</si>
  <si>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</si>
  <si>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</si>
  <si>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</si>
  <si>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</si>
  <si>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</si>
  <si>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</si>
  <si>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</si>
  <si>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</si>
  <si>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</si>
  <si>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</si>
  <si>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</si>
  <si>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</si>
  <si>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</si>
  <si>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</si>
  <si>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</si>
  <si>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</si>
  <si>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</si>
  <si>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</si>
  <si>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</si>
  <si>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</si>
  <si>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</si>
  <si>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</si>
  <si>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</si>
  <si>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</si>
  <si>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</si>
  <si>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</si>
  <si>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</si>
  <si>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</si>
  <si>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</si>
  <si>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</si>
  <si>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</si>
  <si>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</si>
  <si>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</si>
  <si>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</si>
  <si>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</si>
  <si>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</si>
  <si>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</si>
  <si>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</si>
  <si>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</si>
  <si>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</si>
  <si>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</si>
  <si>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</si>
  <si>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</si>
  <si>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</si>
  <si>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</si>
  <si>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</si>
  <si>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</si>
  <si>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</si>
  <si>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</si>
  <si>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</si>
  <si>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</si>
  <si>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</si>
  <si>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</si>
  <si>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</si>
  <si>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</si>
  <si>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</si>
  <si>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</si>
  <si>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</si>
  <si>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</si>
  <si>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</si>
  <si>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</si>
  <si>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</si>
  <si>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</si>
  <si>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</si>
  <si>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</si>
  <si>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</si>
  <si>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</si>
  <si>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</si>
  <si>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</si>
  <si>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</si>
  <si>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</si>
  <si>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</si>
  <si>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</si>
  <si>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</si>
  <si>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</si>
  <si>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</si>
  <si>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</si>
  <si>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</si>
  <si>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</si>
  <si>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</si>
  <si>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</si>
  <si>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</si>
  <si>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</si>
  <si>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</si>
  <si>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</si>
  <si>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</si>
  <si>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</si>
  <si>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</si>
  <si>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</si>
  <si>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</si>
  <si>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</si>
  <si>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</si>
  <si>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</si>
  <si>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</si>
  <si>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</si>
  <si>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</si>
  <si>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</si>
  <si>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</si>
  <si>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</si>
  <si>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</si>
  <si>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</si>
  <si>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</si>
  <si>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</si>
  <si>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</si>
  <si>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</si>
  <si>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</si>
  <si>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</si>
  <si>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</si>
  <si>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</si>
  <si>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</si>
  <si>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</si>
  <si>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</si>
  <si>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</si>
  <si>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</si>
  <si>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</si>
  <si>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</si>
  <si>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</si>
  <si>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</si>
  <si>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</si>
  <si>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</si>
  <si>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</si>
  <si>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</si>
  <si>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</si>
  <si>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</si>
  <si>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</si>
  <si>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</si>
  <si>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</si>
  <si>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</si>
  <si>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</si>
  <si>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</si>
  <si>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</si>
  <si>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</si>
  <si>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</si>
  <si>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</si>
  <si>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</si>
  <si>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</si>
  <si>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</si>
  <si>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</si>
  <si>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</si>
  <si>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</si>
  <si>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</si>
  <si>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</si>
  <si>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</si>
  <si>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</si>
  <si>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</si>
  <si>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</si>
  <si>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</si>
  <si>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</si>
  <si>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</si>
  <si>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</si>
  <si>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</si>
  <si>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</si>
  <si>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</si>
  <si>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</si>
  <si>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</si>
  <si>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</si>
  <si>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</si>
  <si>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</si>
  <si>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</si>
  <si>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</si>
  <si>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</si>
  <si>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</si>
  <si>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</si>
  <si>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</si>
  <si>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</si>
  <si>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</si>
  <si>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</si>
  <si>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</si>
  <si>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</si>
  <si>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</si>
  <si>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</si>
  <si>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</si>
  <si>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</si>
  <si>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</si>
  <si>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</si>
  <si>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</si>
  <si>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</si>
  <si>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</si>
  <si>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</si>
  <si>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</si>
  <si>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</si>
  <si>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</si>
  <si>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</si>
  <si>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</si>
  <si>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</si>
  <si>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</si>
  <si>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</si>
  <si>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</si>
  <si>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</si>
  <si>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</si>
  <si>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</si>
  <si>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</si>
  <si>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</si>
  <si>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</si>
  <si>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</si>
  <si>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</si>
  <si>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</si>
  <si>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</si>
  <si>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</si>
  <si>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</si>
  <si>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</si>
  <si>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</si>
  <si>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</si>
  <si>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</si>
  <si>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</si>
  <si>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</si>
  <si>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</si>
  <si>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</si>
  <si>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</si>
  <si>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</si>
  <si>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</si>
  <si>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</si>
  <si>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</si>
  <si>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</si>
  <si>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</si>
  <si>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</si>
  <si>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</si>
  <si>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</si>
  <si>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</si>
  <si>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</si>
  <si>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</si>
  <si>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</si>
  <si>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</si>
  <si>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</si>
  <si>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</si>
  <si>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</si>
  <si>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</si>
  <si>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</si>
  <si>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</si>
  <si>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</si>
  <si>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</si>
  <si>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</si>
  <si>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</si>
  <si>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</si>
  <si>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</si>
  <si>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</si>
  <si>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</si>
  <si>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</si>
  <si>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</si>
  <si>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</si>
  <si>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</si>
  <si>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</si>
  <si>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</si>
  <si>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</si>
  <si>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</si>
  <si>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</si>
  <si>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</si>
  <si>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</si>
  <si>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</si>
  <si>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</si>
  <si>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</si>
  <si>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</si>
  <si>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</si>
  <si>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</si>
  <si>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</si>
  <si>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</si>
  <si>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</si>
  <si>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</si>
  <si>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</si>
  <si>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</si>
  <si>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</si>
  <si>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</si>
  <si>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</si>
  <si>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</si>
  <si>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</si>
  <si>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</si>
  <si>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</si>
  <si>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</si>
  <si>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</si>
  <si>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</si>
  <si>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</si>
  <si>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</si>
  <si>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</si>
  <si>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</si>
  <si>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</si>
  <si>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</si>
  <si>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</si>
  <si>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</si>
  <si>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</si>
  <si>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</si>
  <si>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</si>
  <si>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</si>
  <si>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</si>
  <si>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</si>
  <si>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</si>
  <si>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</si>
  <si>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</si>
  <si>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</si>
  <si>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</si>
  <si>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</si>
  <si>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</si>
  <si>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</si>
  <si>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</si>
  <si>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</si>
  <si>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</si>
  <si>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</si>
  <si>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</si>
  <si>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</si>
  <si>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</si>
  <si>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</si>
  <si>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</si>
  <si>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</si>
  <si>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</si>
  <si>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</si>
  <si>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</si>
  <si>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</si>
  <si>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</si>
  <si>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</si>
  <si>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</si>
  <si>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</si>
  <si>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</si>
  <si>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</si>
  <si>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</si>
  <si>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</si>
  <si>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</si>
  <si>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</si>
  <si>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</si>
  <si>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</si>
  <si>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</si>
  <si>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</si>
  <si>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</si>
  <si>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</si>
  <si>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</si>
  <si>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</si>
  <si>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</si>
  <si>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</si>
  <si>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</si>
  <si>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</si>
  <si>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</si>
  <si>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</si>
  <si>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</si>
  <si>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</si>
  <si>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</si>
  <si>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</si>
  <si>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</si>
  <si>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</si>
  <si>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</si>
  <si>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</si>
  <si>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</si>
  <si>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</si>
  <si>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</si>
  <si>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</si>
  <si>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</si>
  <si>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</si>
  <si>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</si>
  <si>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</si>
  <si>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</si>
  <si>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</si>
  <si>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</si>
  <si>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</si>
  <si>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</si>
  <si>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</si>
  <si>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</si>
  <si>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</si>
  <si>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</si>
  <si>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</si>
  <si>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</si>
  <si>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</si>
  <si>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</si>
  <si>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</si>
  <si>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</si>
  <si>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</si>
  <si>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</si>
  <si>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</si>
  <si>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</si>
  <si>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</si>
  <si>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</si>
  <si>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</si>
  <si>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</si>
  <si>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</si>
  <si>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</si>
  <si>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</si>
  <si>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</si>
  <si>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</si>
  <si>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</si>
  <si>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</si>
  <si>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</si>
  <si>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</si>
  <si>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</si>
  <si>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</si>
  <si>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</si>
  <si>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</si>
  <si>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</si>
  <si>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</si>
  <si>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</si>
  <si>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</si>
  <si>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</si>
  <si>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</si>
  <si>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</si>
  <si>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</si>
  <si>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</si>
  <si>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</si>
  <si>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</si>
  <si>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</si>
  <si>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</si>
  <si>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</si>
  <si>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</si>
  <si>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</si>
  <si>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</si>
  <si>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</si>
  <si>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</si>
  <si>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</si>
  <si>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</si>
  <si>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</si>
  <si>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</si>
  <si>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</si>
  <si>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</si>
  <si>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</si>
  <si>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</si>
  <si>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</si>
  <si>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</si>
  <si>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</si>
  <si>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</si>
  <si>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</si>
  <si>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</si>
  <si>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</si>
  <si>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</si>
  <si>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</si>
  <si>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</si>
  <si>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</si>
  <si>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</si>
  <si>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</si>
  <si>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</si>
  <si>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</si>
  <si>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</si>
  <si>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</si>
  <si>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</si>
  <si>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</si>
  <si>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</si>
  <si>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</si>
  <si>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</si>
  <si>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</si>
  <si>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</si>
  <si>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</si>
  <si>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</si>
  <si>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</si>
  <si>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</si>
  <si>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</si>
  <si>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</si>
  <si>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</si>
  <si>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</si>
  <si>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</si>
  <si>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</si>
  <si>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</si>
  <si>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</si>
  <si>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</si>
  <si>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</si>
  <si>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</si>
  <si>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</si>
  <si>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</si>
  <si>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</si>
  <si>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</si>
  <si>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</si>
  <si>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</si>
  <si>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</si>
  <si>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</si>
  <si>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</si>
  <si>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</si>
  <si>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</si>
  <si>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</si>
  <si>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</si>
  <si>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</si>
  <si>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</si>
  <si>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</si>
  <si>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</si>
  <si>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</si>
  <si>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</si>
  <si>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</si>
  <si>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</si>
  <si>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</si>
  <si>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</si>
  <si>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</si>
  <si>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</si>
  <si>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</si>
  <si>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</si>
  <si>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</si>
  <si>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</si>
  <si>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</si>
  <si>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</si>
  <si>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</si>
  <si>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</si>
  <si>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</si>
  <si>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</si>
  <si>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</si>
  <si>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</si>
  <si>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</si>
  <si>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</si>
  <si>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</si>
  <si>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</si>
  <si>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</si>
  <si>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</si>
  <si>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</si>
  <si>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</si>
  <si>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</si>
  <si>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</si>
  <si>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</si>
  <si>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</si>
  <si>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</si>
  <si>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</si>
  <si>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</si>
  <si>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</si>
  <si>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</si>
  <si>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</si>
  <si>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</si>
  <si>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</si>
  <si>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</si>
  <si>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</si>
  <si>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</si>
  <si>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</si>
  <si>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</si>
  <si>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</si>
  <si>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</si>
  <si>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</si>
  <si>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</si>
  <si>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</si>
  <si>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</si>
  <si>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</si>
  <si>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</si>
  <si>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</si>
  <si>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</si>
  <si>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</si>
  <si>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</si>
  <si>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</si>
  <si>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</si>
  <si>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</si>
  <si>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</si>
  <si>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</si>
  <si>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</si>
  <si>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</si>
  <si>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</si>
  <si>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</si>
  <si>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</si>
  <si>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</si>
  <si>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</si>
  <si>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</si>
  <si>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</si>
  <si>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</si>
  <si>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</si>
  <si>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</si>
  <si>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</si>
  <si>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</si>
  <si>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</si>
  <si>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</si>
  <si>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</si>
  <si>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</si>
  <si>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</si>
  <si>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</si>
  <si>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</si>
  <si>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</si>
  <si>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</si>
  <si>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</si>
  <si>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</si>
  <si>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</si>
  <si>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</si>
  <si>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</si>
  <si>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</si>
  <si>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</si>
  <si>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</si>
  <si>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</si>
  <si>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</si>
  <si>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</si>
  <si>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</si>
  <si>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</si>
  <si>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</si>
  <si>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</si>
  <si>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</si>
  <si>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</si>
  <si>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</si>
  <si>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</si>
  <si>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</si>
  <si>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</si>
  <si>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</si>
  <si>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</si>
  <si>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</si>
  <si>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</si>
  <si>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</si>
  <si>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</si>
  <si>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</si>
  <si>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</si>
  <si>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</si>
  <si>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</si>
  <si>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</si>
  <si>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</si>
  <si>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</si>
  <si>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</si>
  <si>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</si>
  <si>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</si>
  <si>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</si>
  <si>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</si>
  <si>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</si>
  <si>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</si>
  <si>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</si>
  <si>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</si>
  <si>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</si>
  <si>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</si>
  <si>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</si>
  <si>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</si>
  <si>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</si>
  <si>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</si>
  <si>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</si>
  <si>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</si>
  <si>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</si>
  <si>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</si>
  <si>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</si>
  <si>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</si>
  <si>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</si>
  <si>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</si>
  <si>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</si>
  <si>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</si>
  <si>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</si>
  <si>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</si>
  <si>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</si>
  <si>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</si>
  <si>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</si>
  <si>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</si>
  <si>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</si>
  <si>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</si>
  <si>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</si>
  <si>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</si>
  <si>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</si>
  <si>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</si>
  <si>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</si>
  <si>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</si>
  <si>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</si>
  <si>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</si>
  <si>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</si>
  <si>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</si>
  <si>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</si>
  <si>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</si>
  <si>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</si>
  <si>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</si>
  <si>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</si>
  <si>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</si>
  <si>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</si>
  <si>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</si>
  <si>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</si>
  <si>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</si>
  <si>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</si>
  <si>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</si>
  <si>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</si>
  <si>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</si>
  <si>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</si>
  <si>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</si>
  <si>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</si>
  <si>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</si>
  <si>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</si>
  <si>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</si>
  <si>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</si>
  <si>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</si>
  <si>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</si>
  <si>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</si>
  <si>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</si>
  <si>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</si>
  <si>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</si>
  <si>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</si>
  <si>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</si>
  <si>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</si>
  <si>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</si>
  <si>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</si>
  <si>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</si>
  <si>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</si>
  <si>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</si>
  <si>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</si>
  <si>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</si>
  <si>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</si>
  <si>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</si>
  <si>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</si>
  <si>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</si>
  <si>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</si>
  <si>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</si>
  <si>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</si>
  <si>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</si>
  <si>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</si>
  <si>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</si>
  <si>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</si>
  <si>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</si>
  <si>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</si>
  <si>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</si>
  <si>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</si>
  <si>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</si>
  <si>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</si>
  <si>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</si>
  <si>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</si>
  <si>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</si>
  <si>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</si>
  <si>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</si>
  <si>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</si>
  <si>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</si>
  <si>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</si>
  <si>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</si>
  <si>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</si>
  <si>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</si>
  <si>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</si>
  <si>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</si>
  <si>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</si>
  <si>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</si>
  <si>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</si>
  <si>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</si>
  <si>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</si>
  <si>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</si>
  <si>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</si>
  <si>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</si>
  <si>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</si>
  <si>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</si>
  <si>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</si>
  <si>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</si>
  <si>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</si>
  <si>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</si>
  <si>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</si>
  <si>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</si>
  <si>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</si>
  <si>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</si>
  <si>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</si>
  <si>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</si>
  <si>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</si>
  <si>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</si>
  <si>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</si>
  <si>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</si>
  <si>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</si>
  <si>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</si>
  <si>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</si>
  <si>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</si>
  <si>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</si>
  <si>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</si>
  <si>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</si>
  <si>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</si>
  <si>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</si>
  <si>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</si>
  <si>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</si>
  <si>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</si>
  <si>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</si>
  <si>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</si>
  <si>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</si>
  <si>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</si>
  <si>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</si>
  <si>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</si>
  <si>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</si>
  <si>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</si>
  <si>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</si>
  <si>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</si>
  <si>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</si>
  <si>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</si>
  <si>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</si>
  <si>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</si>
  <si>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</si>
  <si>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</si>
  <si>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</si>
  <si>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</si>
  <si>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</si>
  <si>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</si>
  <si>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</si>
  <si>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</si>
  <si>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</si>
  <si>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</si>
  <si>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</si>
  <si>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</si>
  <si>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</si>
  <si>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</si>
  <si>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</si>
  <si>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</si>
  <si>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</si>
  <si>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</si>
  <si>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</si>
  <si>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</si>
  <si>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</si>
  <si>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</si>
  <si>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</si>
  <si>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</si>
  <si>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</si>
  <si>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</si>
  <si>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</si>
  <si>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</si>
  <si>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</si>
  <si>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</si>
  <si>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</si>
  <si>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</si>
  <si>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</si>
  <si>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</si>
  <si>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</si>
  <si>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</si>
  <si>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</si>
  <si>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</si>
  <si>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</si>
  <si>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</si>
  <si>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</si>
  <si>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</si>
  <si>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</si>
  <si>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</si>
  <si>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</si>
  <si>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</si>
  <si>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</si>
  <si>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</si>
  <si>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</si>
  <si>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</si>
  <si>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</si>
  <si>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</si>
  <si>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</si>
  <si>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</si>
  <si>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</si>
  <si>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</si>
  <si>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</si>
  <si>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</si>
  <si>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</si>
  <si>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</si>
  <si>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</si>
  <si>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</si>
  <si>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</si>
  <si>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</si>
  <si>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</si>
  <si>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</si>
  <si>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</si>
  <si>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</si>
  <si>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</si>
  <si>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</si>
  <si>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</si>
  <si>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</si>
  <si>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</si>
  <si>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</si>
  <si>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</si>
  <si>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</si>
  <si>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</si>
  <si>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</si>
  <si>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</si>
  <si>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</si>
  <si>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</si>
  <si>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</si>
  <si>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</si>
  <si>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</si>
  <si>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</si>
  <si>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</si>
  <si>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</si>
  <si>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</si>
  <si>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</si>
  <si>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</si>
  <si>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</si>
  <si>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</si>
  <si>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</si>
  <si>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</si>
  <si>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</si>
  <si>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</si>
  <si>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</si>
  <si>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</si>
  <si>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</si>
  <si>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</si>
  <si>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</si>
  <si>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</si>
  <si>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</si>
  <si>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</si>
  <si>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</si>
  <si>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</si>
  <si>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</si>
  <si>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</si>
  <si>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</si>
  <si>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</si>
  <si>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</si>
  <si>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</si>
  <si>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</si>
  <si>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</si>
  <si>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</si>
  <si>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</si>
  <si>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</si>
  <si>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</si>
  <si>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</si>
  <si>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</si>
  <si>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</si>
  <si>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</si>
  <si>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</si>
  <si>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</si>
  <si>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</si>
  <si>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</si>
  <si>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</si>
  <si>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</si>
  <si>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</si>
  <si>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</si>
  <si>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</si>
  <si>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</si>
  <si>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</si>
  <si>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</si>
  <si>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</si>
  <si>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</si>
  <si>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</si>
  <si>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</si>
  <si>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</si>
  <si>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</si>
  <si>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</si>
  <si>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</si>
  <si>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</si>
  <si>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</si>
  <si>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</si>
  <si>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</si>
  <si>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</si>
  <si>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</si>
  <si>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</si>
  <si>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</si>
  <si>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</si>
  <si>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</si>
  <si>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</si>
  <si>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</si>
  <si>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</si>
  <si>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</si>
  <si>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</si>
  <si>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</si>
  <si>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</si>
  <si>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</si>
  <si>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</si>
  <si>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</si>
  <si>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</si>
  <si>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</si>
  <si>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</si>
  <si>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</si>
  <si>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</si>
  <si>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</si>
  <si>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</si>
  <si>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</si>
  <si>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</si>
  <si>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</si>
  <si>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</si>
  <si>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</si>
  <si>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</si>
  <si>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</si>
  <si>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</si>
  <si>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</si>
  <si>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</si>
  <si>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</si>
  <si>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</si>
  <si>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</si>
  <si>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</si>
  <si>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</si>
  <si>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</si>
  <si>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</si>
  <si>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</si>
  <si>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</si>
  <si>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</si>
  <si>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</si>
  <si>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</si>
  <si>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</si>
  <si>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</si>
  <si>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</si>
  <si>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</si>
  <si>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</si>
  <si>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</si>
  <si>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</si>
  <si>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</si>
  <si>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</si>
  <si>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</si>
  <si>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</si>
  <si>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</si>
  <si>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</si>
  <si>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</si>
  <si>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</si>
  <si>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</si>
  <si>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</si>
  <si>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</si>
  <si>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</si>
  <si>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</si>
  <si>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</si>
  <si>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</si>
  <si>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</si>
  <si>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</si>
  <si>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</si>
  <si>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</si>
  <si>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</si>
  <si>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</si>
  <si>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</si>
  <si>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</si>
  <si>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</si>
  <si>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</si>
  <si>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</si>
  <si>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</si>
  <si>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</si>
  <si>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</si>
  <si>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</si>
  <si>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</si>
  <si>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</si>
  <si>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</si>
  <si>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</si>
  <si>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</si>
  <si>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</si>
  <si>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</si>
  <si>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</si>
  <si>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</si>
  <si>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</si>
  <si>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</si>
  <si>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</si>
  <si>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</si>
  <si>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</si>
  <si>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</si>
  <si>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</si>
  <si>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</si>
  <si>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</si>
  <si>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</si>
  <si>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</si>
  <si>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</si>
  <si>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</si>
  <si>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</si>
  <si>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</si>
  <si>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</si>
  <si>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</si>
  <si>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</si>
  <si>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</si>
  <si>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</si>
  <si>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</si>
  <si>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</si>
  <si>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</si>
  <si>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</si>
  <si>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</si>
  <si>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</si>
  <si>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</si>
  <si>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</si>
  <si>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</si>
  <si>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</si>
  <si>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</si>
  <si>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</si>
  <si>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</si>
  <si>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</si>
  <si>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</si>
  <si>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</si>
  <si>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</si>
  <si>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</si>
  <si>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</si>
  <si>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</si>
  <si>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</si>
  <si>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</si>
  <si>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</si>
  <si>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</si>
  <si>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</si>
  <si>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</si>
  <si>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</si>
  <si>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</si>
  <si>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</si>
  <si>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</si>
  <si>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</si>
  <si>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</si>
  <si>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</si>
  <si>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</si>
  <si>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</si>
  <si>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</si>
  <si>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</si>
  <si>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</si>
  <si>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</si>
  <si>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</si>
  <si>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</si>
  <si>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</si>
  <si>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</si>
  <si>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</si>
  <si>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</si>
  <si>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</si>
  <si>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</si>
  <si>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</si>
  <si>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</si>
  <si>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</si>
  <si>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</si>
  <si>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</si>
  <si>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</si>
  <si>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</si>
  <si>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</si>
  <si>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</si>
  <si>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</si>
  <si>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</si>
  <si>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</si>
  <si>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</si>
  <si>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</si>
  <si>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</si>
  <si>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</si>
  <si>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</si>
  <si>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</si>
  <si>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</si>
  <si>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</si>
  <si>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</si>
  <si>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</si>
  <si>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</si>
  <si>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</si>
  <si>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</si>
  <si>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</si>
  <si>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</si>
  <si>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</si>
  <si>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</si>
  <si>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</si>
  <si>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</si>
  <si>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</si>
  <si>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</si>
  <si>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</si>
  <si>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</si>
  <si>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</si>
  <si>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</si>
  <si>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</si>
  <si>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</si>
  <si>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</si>
  <si>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</si>
  <si>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</si>
  <si>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</si>
  <si>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</si>
  <si>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</si>
  <si>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</si>
  <si>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</si>
  <si>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</si>
  <si>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</si>
  <si>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</si>
  <si>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</si>
  <si>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</si>
  <si>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</si>
  <si>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</si>
  <si>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</si>
  <si>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</si>
  <si>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</si>
  <si>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</si>
  <si>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</si>
  <si>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</si>
  <si>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</si>
  <si>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</si>
  <si>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</si>
  <si>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</si>
  <si>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</si>
  <si>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</si>
  <si>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</si>
  <si>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</si>
  <si>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</si>
  <si>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</si>
  <si>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</si>
  <si>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</si>
  <si>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</si>
  <si>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</si>
  <si>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</si>
  <si>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</si>
  <si>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</si>
  <si>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</si>
  <si>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</si>
  <si>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</si>
  <si>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</si>
  <si>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</si>
  <si>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</si>
  <si>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</si>
  <si>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</si>
  <si>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</si>
  <si>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</si>
  <si>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</si>
  <si>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</si>
  <si>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</si>
  <si>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</si>
  <si>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</si>
  <si>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</si>
  <si>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</si>
  <si>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</si>
  <si>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</si>
  <si>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</si>
  <si>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</si>
  <si>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</si>
  <si>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</si>
  <si>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</si>
  <si>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</si>
  <si>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</si>
  <si>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</si>
  <si>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</si>
  <si>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</si>
  <si>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</si>
  <si>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</si>
  <si>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</si>
  <si>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</si>
  <si>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</si>
  <si>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</si>
  <si>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</si>
  <si>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</si>
  <si>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</si>
  <si>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</si>
  <si>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</si>
  <si>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</si>
  <si>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</si>
  <si>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</si>
  <si>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</si>
  <si>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</si>
  <si>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</si>
  <si>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</si>
  <si>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</si>
  <si>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</si>
  <si>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</si>
  <si>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</si>
  <si>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</si>
  <si>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</si>
  <si>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</si>
  <si>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</si>
  <si>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</si>
  <si>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</si>
  <si>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</si>
  <si>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</si>
  <si>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</si>
  <si>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</si>
  <si>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</si>
  <si>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</si>
  <si>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</si>
  <si>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</si>
  <si>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</si>
  <si>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</si>
  <si>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</si>
  <si>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</si>
  <si>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</si>
  <si>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</si>
  <si>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</si>
  <si>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</si>
  <si>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</si>
  <si>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</si>
  <si>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</si>
  <si>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</si>
  <si>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</si>
  <si>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</si>
  <si>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</si>
  <si>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</si>
  <si>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</si>
  <si>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</si>
  <si>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</si>
  <si>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</si>
  <si>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</si>
  <si>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</si>
  <si>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</si>
  <si>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</si>
  <si>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</si>
  <si>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</si>
  <si>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</si>
  <si>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</si>
  <si>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</si>
  <si>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</si>
  <si>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</si>
  <si>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</si>
  <si>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</si>
  <si>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</si>
  <si>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</si>
  <si>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</si>
  <si>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</si>
  <si>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</si>
  <si>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</si>
  <si>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</si>
  <si>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</si>
  <si>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</si>
  <si>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</si>
  <si>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</si>
  <si>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</si>
  <si>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</si>
  <si>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</si>
  <si>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</si>
  <si>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</si>
  <si>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</si>
  <si>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</si>
  <si>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</si>
  <si>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</si>
  <si>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</si>
  <si>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</si>
  <si>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</si>
  <si>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</si>
  <si>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</si>
  <si>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</si>
  <si>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</si>
  <si>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</si>
  <si>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</si>
  <si>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</si>
  <si>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</si>
  <si>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</si>
  <si>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</si>
  <si>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</si>
  <si>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</si>
  <si>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</si>
  <si>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</si>
  <si>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</si>
  <si>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</si>
  <si>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</si>
  <si>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</si>
  <si>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</si>
  <si>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</si>
  <si>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</si>
  <si>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</si>
  <si>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</si>
  <si>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</si>
  <si>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</si>
  <si>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</si>
  <si>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</si>
  <si>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</si>
  <si>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</si>
  <si>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</si>
  <si>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</si>
  <si>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</si>
  <si>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</si>
  <si>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</si>
  <si>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</si>
  <si>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</si>
  <si>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</si>
  <si>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</si>
  <si>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</si>
  <si>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</si>
  <si>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</si>
  <si>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</si>
  <si>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</si>
  <si>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</si>
  <si>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</si>
  <si>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</si>
  <si>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</si>
  <si>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</si>
  <si>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</si>
  <si>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</si>
  <si>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</si>
  <si>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</si>
  <si>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</si>
  <si>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</si>
  <si>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</si>
  <si>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</si>
  <si>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</si>
  <si>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</si>
  <si>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</si>
  <si>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</si>
  <si>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</si>
  <si>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</si>
  <si>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</si>
  <si>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</si>
  <si>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</si>
  <si>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</si>
  <si>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</si>
  <si>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</si>
  <si>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</si>
  <si>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</si>
  <si>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</si>
  <si>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</si>
  <si>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</si>
  <si>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</si>
  <si>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</si>
  <si>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</si>
  <si>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</si>
  <si>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</si>
  <si>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</si>
  <si>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</si>
  <si>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</si>
  <si>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</si>
  <si>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</si>
  <si>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</si>
  <si>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</si>
  <si>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</si>
  <si>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</si>
  <si>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</si>
  <si>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</si>
  <si>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</si>
  <si>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</si>
  <si>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</si>
  <si>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</si>
  <si>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</si>
  <si>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</si>
  <si>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</si>
  <si>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</si>
  <si>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</si>
  <si>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</si>
  <si>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</si>
  <si>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</si>
  <si>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</si>
  <si>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</si>
  <si>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</si>
  <si>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</si>
  <si>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</si>
  <si>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</si>
  <si>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</si>
  <si>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</si>
  <si>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</si>
  <si>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</si>
  <si>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</si>
  <si>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</si>
  <si>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</si>
  <si>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</si>
  <si>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</si>
  <si>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</si>
  <si>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</si>
  <si>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</si>
  <si>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</si>
  <si>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</si>
  <si>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</si>
  <si>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</si>
  <si>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</si>
  <si>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</si>
  <si>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</si>
  <si>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</si>
  <si>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</si>
  <si>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</si>
  <si>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</si>
  <si>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</si>
  <si>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</si>
  <si>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</si>
  <si>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</si>
  <si>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</si>
  <si>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</si>
  <si>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</si>
  <si>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</si>
  <si>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</si>
  <si>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</si>
  <si>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</si>
  <si>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</si>
  <si>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</si>
  <si>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</si>
  <si>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</si>
  <si>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</si>
  <si>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</si>
  <si>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</si>
  <si>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</si>
  <si>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</si>
  <si>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</si>
  <si>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</si>
  <si>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</si>
  <si>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</si>
  <si>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</si>
  <si>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</si>
  <si>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</si>
  <si>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</si>
  <si>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</si>
  <si>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</si>
  <si>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</si>
  <si>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</si>
  <si>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</si>
  <si>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</si>
  <si>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</si>
  <si>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</si>
  <si>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</si>
  <si>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</si>
  <si>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</si>
  <si>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</si>
  <si>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</si>
  <si>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</si>
  <si>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</si>
  <si>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</si>
  <si>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</si>
  <si>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</si>
  <si>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</si>
  <si>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</si>
  <si>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</si>
  <si>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</si>
  <si>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</si>
  <si>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</si>
  <si>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</si>
  <si>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</si>
  <si>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</si>
  <si>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</si>
  <si>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</si>
  <si>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</si>
  <si>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</si>
  <si>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</si>
  <si>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</si>
  <si>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</si>
  <si>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</si>
  <si>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</si>
  <si>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</si>
  <si>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</si>
  <si>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</si>
  <si>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</si>
  <si>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</si>
  <si>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</si>
  <si>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</si>
  <si>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</si>
  <si>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</si>
  <si>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</si>
  <si>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</si>
  <si>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</si>
  <si>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</si>
  <si>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</si>
  <si>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</si>
  <si>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</si>
  <si>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</si>
  <si>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</si>
  <si>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</si>
  <si>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</si>
  <si>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</si>
  <si>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</si>
  <si>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</si>
  <si>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</si>
  <si>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</si>
  <si>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</si>
  <si>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</si>
  <si>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</si>
  <si>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</si>
  <si>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</si>
  <si>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</si>
  <si>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</si>
  <si>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</si>
  <si>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</si>
  <si>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</si>
  <si>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</si>
  <si>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</si>
  <si>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</si>
  <si>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</si>
  <si>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</si>
  <si>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</si>
  <si>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</si>
  <si>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</si>
  <si>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</si>
  <si>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</si>
  <si>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</si>
  <si>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</si>
  <si>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</si>
  <si>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</si>
  <si>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</si>
  <si>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</si>
  <si>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</si>
  <si>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</si>
  <si>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</si>
  <si>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</si>
  <si>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</si>
  <si>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</si>
  <si>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</si>
  <si>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</si>
  <si>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</si>
  <si>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</si>
  <si>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</si>
  <si>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</si>
  <si>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</si>
  <si>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</si>
  <si>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</si>
  <si>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</si>
  <si>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</si>
  <si>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</si>
  <si>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</si>
  <si>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</si>
  <si>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</si>
  <si>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</si>
  <si>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</si>
  <si>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</si>
  <si>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</si>
  <si>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</si>
  <si>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</si>
  <si>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</si>
  <si>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</si>
  <si>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</si>
  <si>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</si>
  <si>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</si>
  <si>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</si>
  <si>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</si>
  <si>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</si>
  <si>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</si>
  <si>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</si>
  <si>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</si>
  <si>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</si>
  <si>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</si>
  <si>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</si>
  <si>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</si>
  <si>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</si>
  <si>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</si>
  <si>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</si>
  <si>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</si>
  <si>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</si>
  <si>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</si>
  <si>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</si>
  <si>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</si>
  <si>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</si>
  <si>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</si>
  <si>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</si>
  <si>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</si>
  <si>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</si>
  <si>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</si>
  <si>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</si>
  <si>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</si>
  <si>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</si>
  <si>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</si>
  <si>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</si>
  <si>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</si>
  <si>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</si>
  <si>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</si>
  <si>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</si>
  <si>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</si>
  <si>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</si>
  <si>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</si>
  <si>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</si>
  <si>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</si>
  <si>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</si>
  <si>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</si>
  <si>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</si>
  <si>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</si>
  <si>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</si>
  <si>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</si>
  <si>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</si>
  <si>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</si>
  <si>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</si>
  <si>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</si>
  <si>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</si>
  <si>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</si>
  <si>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</si>
  <si>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</si>
  <si>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</si>
  <si>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</si>
  <si>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</si>
  <si>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</si>
  <si>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</si>
  <si>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</si>
  <si>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</si>
  <si>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</si>
  <si>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</si>
  <si>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</si>
  <si>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</si>
  <si>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</si>
  <si>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</si>
  <si>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</si>
  <si>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</si>
  <si>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</si>
  <si>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</si>
  <si>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</si>
  <si>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</si>
  <si>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</si>
  <si>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</si>
  <si>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</si>
  <si>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</si>
  <si>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</si>
  <si>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</si>
  <si>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</si>
  <si>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</si>
  <si>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</si>
  <si>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</si>
  <si>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</si>
  <si>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</si>
  <si>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</si>
  <si>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</si>
  <si>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</si>
  <si>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</si>
  <si>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</si>
  <si>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</si>
  <si>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</si>
  <si>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</si>
  <si>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</si>
  <si>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</si>
  <si>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</si>
  <si>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</si>
  <si>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</si>
  <si>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</si>
  <si>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</si>
  <si>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</si>
  <si>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</si>
  <si>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</si>
  <si>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</si>
  <si>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</si>
  <si>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</si>
  <si>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</si>
  <si>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</si>
  <si>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</si>
  <si>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</si>
  <si>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</si>
  <si>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</si>
  <si>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</si>
  <si>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</si>
  <si>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</si>
  <si>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</si>
  <si>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</si>
  <si>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</si>
  <si>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</si>
  <si>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</si>
  <si>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</si>
  <si>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</si>
  <si>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</si>
  <si>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</si>
  <si>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</si>
  <si>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</si>
  <si>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</si>
  <si>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</si>
  <si>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</si>
  <si>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</si>
  <si>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</si>
  <si>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</si>
  <si>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</si>
  <si>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</si>
  <si>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</si>
  <si>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</si>
  <si>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</si>
  <si>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</si>
  <si>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</si>
  <si>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</si>
  <si>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</si>
  <si>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</si>
  <si>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</si>
  <si>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</si>
  <si>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</si>
  <si>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</si>
  <si>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</si>
  <si>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</si>
  <si>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</si>
  <si>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</si>
  <si>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</si>
  <si>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</si>
  <si>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</si>
  <si>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</si>
  <si>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</si>
  <si>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</si>
  <si>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</si>
  <si>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</si>
  <si>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</si>
  <si>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</si>
  <si>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</si>
  <si>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</si>
  <si>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</si>
  <si>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</si>
  <si>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</si>
  <si>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</si>
  <si>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</si>
  <si>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</si>
  <si>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</si>
  <si>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</si>
  <si>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</si>
  <si>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</si>
  <si>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</si>
  <si>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</si>
  <si>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</si>
  <si>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</si>
  <si>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</si>
  <si>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</si>
  <si>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</si>
  <si>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</si>
  <si>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</si>
  <si>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</si>
  <si>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</si>
  <si>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</si>
  <si>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</si>
  <si>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</si>
  <si>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</si>
  <si>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</si>
  <si>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</si>
  <si>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</si>
  <si>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</si>
  <si>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</si>
  <si>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</si>
  <si>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</si>
  <si>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</si>
  <si>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</si>
  <si>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</si>
  <si>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</si>
  <si>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</si>
  <si>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</si>
  <si>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</si>
  <si>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</si>
  <si>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</si>
  <si>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</si>
  <si>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</si>
  <si>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</si>
  <si>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</si>
  <si>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</si>
  <si>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</si>
  <si>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</si>
  <si>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</si>
  <si>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</si>
  <si>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</si>
  <si>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</si>
  <si>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</si>
  <si>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</si>
  <si>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</si>
  <si>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</si>
  <si>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</si>
  <si>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</si>
  <si>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</si>
  <si>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</si>
  <si>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</si>
  <si>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</si>
  <si>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</si>
  <si>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</si>
  <si>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</si>
  <si>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</si>
  <si>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</si>
  <si>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</si>
  <si>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</si>
  <si>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</si>
  <si>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</si>
  <si>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</si>
  <si>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</si>
  <si>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</si>
  <si>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</si>
  <si>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</si>
  <si>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</si>
  <si>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</si>
  <si>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</si>
  <si>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</si>
  <si>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</si>
  <si>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</si>
  <si>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</si>
  <si>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</si>
  <si>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</si>
  <si>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</si>
  <si>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</si>
  <si>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</si>
  <si>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</si>
  <si>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</si>
  <si>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</si>
  <si>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</si>
  <si>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</si>
  <si>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</si>
  <si>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</si>
  <si>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</si>
  <si>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</si>
  <si>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</si>
  <si>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</si>
  <si>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</si>
  <si>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</si>
  <si>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</si>
  <si>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</si>
  <si>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</si>
  <si>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</si>
  <si>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</si>
  <si>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</si>
  <si>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</si>
  <si>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</si>
  <si>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</si>
  <si>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</si>
  <si>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</si>
  <si>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</si>
  <si>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</si>
  <si>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</si>
  <si>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</si>
  <si>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</si>
  <si>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</si>
  <si>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</si>
  <si>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</si>
  <si>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</si>
  <si>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</si>
  <si>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</si>
  <si>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</si>
  <si>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</si>
  <si>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</si>
  <si>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</si>
  <si>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</si>
  <si>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</si>
  <si>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</si>
  <si>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</si>
  <si>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</si>
  <si>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</si>
  <si>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</si>
  <si>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</si>
  <si>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</si>
  <si>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</si>
  <si>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</si>
  <si>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</si>
  <si>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</si>
  <si>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</si>
  <si>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</si>
  <si>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</si>
  <si>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</si>
  <si>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</si>
  <si>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</si>
  <si>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</si>
  <si>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</si>
  <si>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</si>
  <si>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</si>
  <si>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</si>
  <si>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</si>
  <si>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</si>
  <si>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</si>
  <si>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</si>
  <si>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</si>
  <si>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</si>
  <si>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</si>
  <si>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</si>
  <si>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</si>
  <si>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</si>
  <si>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</si>
  <si>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</si>
  <si>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</si>
  <si>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</si>
  <si>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</si>
  <si>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</si>
  <si>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</si>
  <si>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</si>
  <si>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</si>
  <si>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</si>
  <si>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</si>
  <si>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</si>
  <si>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</si>
  <si>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</si>
  <si>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</si>
  <si>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</si>
  <si>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</si>
  <si>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</si>
  <si>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</si>
  <si>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</si>
  <si>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</si>
  <si>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</si>
  <si>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</si>
  <si>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</si>
  <si>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</si>
  <si>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</si>
  <si>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</si>
  <si>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</si>
  <si>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</si>
  <si>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</si>
  <si>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</si>
  <si>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</si>
  <si>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</si>
  <si>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</si>
  <si>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</si>
  <si>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</si>
  <si>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</si>
  <si>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</si>
  <si>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</si>
  <si>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</si>
  <si>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</si>
  <si>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</si>
  <si>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</si>
  <si>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</si>
  <si>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</si>
  <si>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</si>
  <si>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</si>
  <si>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</si>
  <si>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</si>
  <si>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</si>
  <si>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</si>
  <si>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</si>
  <si>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</si>
  <si>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</si>
  <si>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</si>
  <si>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</si>
  <si>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</si>
  <si>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</si>
  <si>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</si>
  <si>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</si>
  <si>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</si>
  <si>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</si>
  <si>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</si>
  <si>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</si>
  <si>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</si>
  <si>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</si>
  <si>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</si>
  <si>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</si>
  <si>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</si>
  <si>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</si>
  <si>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</si>
  <si>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</si>
  <si>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</si>
  <si>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</si>
  <si>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</si>
  <si>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</si>
  <si>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</si>
  <si>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</si>
  <si>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</si>
  <si>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</si>
  <si>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</si>
  <si>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</si>
  <si>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</si>
  <si>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</si>
  <si>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</si>
  <si>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</si>
  <si>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</si>
  <si>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</si>
  <si>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</si>
  <si>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</si>
  <si>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</si>
  <si>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</si>
  <si>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</si>
  <si>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</si>
  <si>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</si>
  <si>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</si>
  <si>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</si>
  <si>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</si>
  <si>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</si>
  <si>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</si>
  <si>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</si>
  <si>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</si>
  <si>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</si>
  <si>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</si>
  <si>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</si>
  <si>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</si>
  <si>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</si>
  <si>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</si>
  <si>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</si>
  <si>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</si>
  <si>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</si>
  <si>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</si>
  <si>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</si>
  <si>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</si>
  <si>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</si>
  <si>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</si>
  <si>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</si>
  <si>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</si>
  <si>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</si>
  <si>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</si>
  <si>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</si>
  <si>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</si>
  <si>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</si>
  <si>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</si>
  <si>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</si>
  <si>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</si>
  <si>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</si>
  <si>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</si>
  <si>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</si>
  <si>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</si>
  <si>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</si>
  <si>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</si>
  <si>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</si>
  <si>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</si>
  <si>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</si>
  <si>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</si>
  <si>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</si>
  <si>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</si>
  <si>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</si>
  <si>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</si>
  <si>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</si>
  <si>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</si>
  <si>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</si>
  <si>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</si>
  <si>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</si>
  <si>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</si>
  <si>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</si>
  <si>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</si>
  <si>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</si>
  <si>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</si>
  <si>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</si>
  <si>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</si>
  <si>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</si>
  <si>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</si>
  <si>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</si>
  <si>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</si>
  <si>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</si>
  <si>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</si>
  <si>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</si>
  <si>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</si>
  <si>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</si>
  <si>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</si>
  <si>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</si>
  <si>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</si>
  <si>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</si>
  <si>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</si>
  <si>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</si>
  <si>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</si>
  <si>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</si>
  <si>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</si>
  <si>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</si>
  <si>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</si>
  <si>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</si>
  <si>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</si>
  <si>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</si>
  <si>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</si>
  <si>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</si>
  <si>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</si>
  <si>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</si>
  <si>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</si>
  <si>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</si>
  <si>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</si>
  <si>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</si>
  <si>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</si>
  <si>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</si>
  <si>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</si>
  <si>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</si>
  <si>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</si>
  <si>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</si>
  <si>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</si>
  <si>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</si>
  <si>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</si>
  <si>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</si>
  <si>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</si>
  <si>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</si>
  <si>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</si>
  <si>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</si>
  <si>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</si>
  <si>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</si>
  <si>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</si>
  <si>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</si>
  <si>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</si>
  <si>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</si>
  <si>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</si>
  <si>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</si>
  <si>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</si>
  <si>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</si>
  <si>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</si>
  <si>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</si>
  <si>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</si>
  <si>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</si>
  <si>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</si>
  <si>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</si>
  <si>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</si>
  <si>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</si>
  <si>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</si>
  <si>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</si>
  <si>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</si>
  <si>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</si>
  <si>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</si>
  <si>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</si>
  <si>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</si>
  <si>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</si>
  <si>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</si>
  <si>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</si>
  <si>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</si>
  <si>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</si>
  <si>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</si>
  <si>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</si>
  <si>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</si>
  <si>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</si>
  <si>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</si>
  <si>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</si>
  <si>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</si>
  <si>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</si>
  <si>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</si>
  <si>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</si>
  <si>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</si>
  <si>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</si>
  <si>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</si>
  <si>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</si>
  <si>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</si>
  <si>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</si>
  <si>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</si>
  <si>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</si>
  <si>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</si>
  <si>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</si>
  <si>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</si>
  <si>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</si>
  <si>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</si>
  <si>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</si>
  <si>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</si>
  <si>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</si>
  <si>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</si>
  <si>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</si>
  <si>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</si>
  <si>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</si>
  <si>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</si>
  <si>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</si>
  <si>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</si>
  <si>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</si>
  <si>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</si>
  <si>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</si>
  <si>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</si>
  <si>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</si>
  <si>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</si>
  <si>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</si>
  <si>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</si>
  <si>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</si>
  <si>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</si>
  <si>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</si>
  <si>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</si>
  <si>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</si>
  <si>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</si>
  <si>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</si>
  <si>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</si>
  <si>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</si>
  <si>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</si>
  <si>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</si>
  <si>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</si>
  <si>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</si>
  <si>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</si>
  <si>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</si>
  <si>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</si>
  <si>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</si>
  <si>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</si>
  <si>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</si>
  <si>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</si>
  <si>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</si>
  <si>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</si>
  <si>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</si>
  <si>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</si>
  <si>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</si>
  <si>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</si>
  <si>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</si>
  <si>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</si>
  <si>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</si>
  <si>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</si>
  <si>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</si>
  <si>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</si>
  <si>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</si>
  <si>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</si>
  <si>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</si>
  <si>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</si>
  <si>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</si>
  <si>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</si>
  <si>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</si>
  <si>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</si>
  <si>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</si>
  <si>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</si>
  <si>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</si>
  <si>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</si>
  <si>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</si>
  <si>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</si>
  <si>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</si>
  <si>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</si>
  <si>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</si>
  <si>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</si>
  <si>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</si>
  <si>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</si>
  <si>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</si>
  <si>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</si>
  <si>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</si>
  <si>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</si>
  <si>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</si>
  <si>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</si>
  <si>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</si>
  <si>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</si>
  <si>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</si>
  <si>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</si>
  <si>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</si>
  <si>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</si>
  <si>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</si>
  <si>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</si>
  <si>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</si>
  <si>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</si>
  <si>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</si>
  <si>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</si>
  <si>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</si>
  <si>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</si>
  <si>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</si>
  <si>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</si>
  <si>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</si>
  <si>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</si>
  <si>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</si>
  <si>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</si>
  <si>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</si>
  <si>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</si>
  <si>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</si>
  <si>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</si>
  <si>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</si>
  <si>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</si>
  <si>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</si>
  <si>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</si>
  <si>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</si>
  <si>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</si>
  <si>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</si>
  <si>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</si>
  <si>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</si>
  <si>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</si>
  <si>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</si>
  <si>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</si>
  <si>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</si>
  <si>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</si>
  <si>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</si>
  <si>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</si>
  <si>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</si>
  <si>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</si>
  <si>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</si>
  <si>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</si>
  <si>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</si>
  <si>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</si>
  <si>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</si>
  <si>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</si>
  <si>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</si>
  <si>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</si>
  <si>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</si>
  <si>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</si>
  <si>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</si>
  <si>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</si>
  <si>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</si>
  <si>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</si>
  <si>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</si>
  <si>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</si>
  <si>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</si>
  <si>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</si>
  <si>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</si>
  <si>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</si>
  <si>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</si>
  <si>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</si>
  <si>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</si>
  <si>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</si>
  <si>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</si>
  <si>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</si>
  <si>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</si>
  <si>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</si>
  <si>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</si>
  <si>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</si>
  <si>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</si>
  <si>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</si>
  <si>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</si>
  <si>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</si>
  <si>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</si>
  <si>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</si>
  <si>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</si>
  <si>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</si>
  <si>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</si>
  <si>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</si>
  <si>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</si>
  <si>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</si>
  <si>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</si>
  <si>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</si>
  <si>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</si>
  <si>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</si>
  <si>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</si>
  <si>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</si>
  <si>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</si>
  <si>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</si>
  <si>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</si>
  <si>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</si>
  <si>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</si>
  <si>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</si>
  <si>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</si>
  <si>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</si>
  <si>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</si>
  <si>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</si>
  <si>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</si>
  <si>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</si>
  <si>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</si>
  <si>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</si>
  <si>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</si>
  <si>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</si>
  <si>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</si>
  <si>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</si>
  <si>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</si>
  <si>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</si>
  <si>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</si>
  <si>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</si>
  <si>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</si>
  <si>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</si>
  <si>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</si>
  <si>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</si>
  <si>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</si>
  <si>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</si>
  <si>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</si>
  <si>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</si>
  <si>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</si>
  <si>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</si>
  <si>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</si>
  <si>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</si>
  <si>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</si>
  <si>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</si>
  <si>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</si>
  <si>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</si>
  <si>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</si>
  <si>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</si>
  <si>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</si>
  <si>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</si>
  <si>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</si>
  <si>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</si>
  <si>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</si>
  <si>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</si>
  <si>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</si>
  <si>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</si>
  <si>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</si>
  <si>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</si>
  <si>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</si>
  <si>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</si>
  <si>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</si>
  <si>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</si>
  <si>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</si>
  <si>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</si>
  <si>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</si>
  <si>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</si>
  <si>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</si>
  <si>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</si>
  <si>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</si>
  <si>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</si>
  <si>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</si>
  <si>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</si>
  <si>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</si>
  <si>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</si>
  <si>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</si>
  <si>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</si>
  <si>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</si>
  <si>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</si>
  <si>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</si>
  <si>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</si>
  <si>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</si>
  <si>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</si>
  <si>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</si>
  <si>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</si>
  <si>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</si>
  <si>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</si>
  <si>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</si>
  <si>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</si>
  <si>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</si>
  <si>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</si>
  <si>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</si>
  <si>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</si>
  <si>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</si>
  <si>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</si>
  <si>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</si>
  <si>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</si>
  <si>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</si>
  <si>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</si>
  <si>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</si>
  <si>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</si>
  <si>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</si>
  <si>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</si>
  <si>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</si>
  <si>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</si>
  <si>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</si>
  <si>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</si>
  <si>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</si>
  <si>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</si>
  <si>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</si>
  <si>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</si>
  <si>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</si>
  <si>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</si>
  <si>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</si>
  <si>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</si>
  <si>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</si>
  <si>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</si>
  <si>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</si>
  <si>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</si>
  <si>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</si>
  <si>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</si>
  <si>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</si>
  <si>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</si>
  <si>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</si>
  <si>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</si>
  <si>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</si>
  <si>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</si>
  <si>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</si>
  <si>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</si>
  <si>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</si>
  <si>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</si>
  <si>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</si>
  <si>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</si>
  <si>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</si>
  <si>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</si>
  <si>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</si>
  <si>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</si>
  <si>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</si>
  <si>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</si>
  <si>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</si>
  <si>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</si>
  <si>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</si>
  <si>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</si>
  <si>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</si>
  <si>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</si>
  <si>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</si>
  <si>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</si>
  <si>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</si>
  <si>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</si>
  <si>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</si>
  <si>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</si>
  <si>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</si>
  <si>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</si>
  <si>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</si>
  <si>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</si>
  <si>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</si>
  <si>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</si>
  <si>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</si>
  <si>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</si>
  <si>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</si>
  <si>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</si>
  <si>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</si>
  <si>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</si>
  <si>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</si>
  <si>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</si>
  <si>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</si>
  <si>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</si>
  <si>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</si>
  <si>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</si>
  <si>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</si>
  <si>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</si>
  <si>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</si>
  <si>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</si>
  <si>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</si>
  <si>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</si>
  <si>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</si>
  <si>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</si>
  <si>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</si>
  <si>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</si>
  <si>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</si>
  <si>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</si>
  <si>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</si>
  <si>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</si>
  <si>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</si>
  <si>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</si>
  <si>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</si>
  <si>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</si>
  <si>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</si>
  <si>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</si>
  <si>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</si>
  <si>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</si>
  <si>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</si>
  <si>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</si>
  <si>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</si>
  <si>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</si>
  <si>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</si>
  <si>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</si>
  <si>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</si>
  <si>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</si>
  <si>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</si>
  <si>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</si>
  <si>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</si>
  <si>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</si>
  <si>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</si>
  <si>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</si>
  <si>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</si>
  <si>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</si>
  <si>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</si>
  <si>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</si>
  <si>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</si>
  <si>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</si>
  <si>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</si>
  <si>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</si>
  <si>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</si>
  <si>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</si>
  <si>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</si>
  <si>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</si>
  <si>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</si>
  <si>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</si>
  <si>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</si>
  <si>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</si>
  <si>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</si>
  <si>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</si>
  <si>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</si>
  <si>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</si>
  <si>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</si>
  <si>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</si>
  <si>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</si>
  <si>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</si>
  <si>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</si>
  <si>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</si>
  <si>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</si>
  <si>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</si>
  <si>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</si>
  <si>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</si>
  <si>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</si>
  <si>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</si>
  <si>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</si>
  <si>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</si>
  <si>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</si>
  <si>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</si>
  <si>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</si>
  <si>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</si>
  <si>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</si>
  <si>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</si>
  <si>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</si>
  <si>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</si>
  <si>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</si>
  <si>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</si>
  <si>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</si>
  <si>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</si>
  <si>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</si>
  <si>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</si>
  <si>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</si>
  <si>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</si>
  <si>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</si>
  <si>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</si>
  <si>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</si>
  <si>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</si>
  <si>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</si>
  <si>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</si>
  <si>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</si>
  <si>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</si>
  <si>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</si>
  <si>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</si>
  <si>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</si>
  <si>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</si>
  <si>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</si>
  <si>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</si>
  <si>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</si>
  <si>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</si>
  <si>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</si>
  <si>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</si>
  <si>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</si>
  <si>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</si>
  <si>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</si>
  <si>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</si>
  <si>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</si>
  <si>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</si>
  <si>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</si>
  <si>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</si>
  <si>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</si>
  <si>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</si>
  <si>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</si>
  <si>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</si>
  <si>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</si>
  <si>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</si>
  <si>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</si>
  <si>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</si>
  <si>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</si>
  <si>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</si>
  <si>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</si>
  <si>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</si>
  <si>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</si>
  <si>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</si>
  <si>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</si>
  <si>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</si>
  <si>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</si>
  <si>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</si>
  <si>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</si>
  <si>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</si>
  <si>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</si>
  <si>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</si>
  <si>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</si>
  <si>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</si>
  <si>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</si>
  <si>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</si>
  <si>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</si>
  <si>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</si>
  <si>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</si>
  <si>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</si>
  <si>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</si>
  <si>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</si>
  <si>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</si>
  <si>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</si>
  <si>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</si>
  <si>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</si>
  <si>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</si>
  <si>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</si>
  <si>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</si>
  <si>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</si>
  <si>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</si>
  <si>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</si>
  <si>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</si>
  <si>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</si>
  <si>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</si>
  <si>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</si>
  <si>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</si>
  <si>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</si>
  <si>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</si>
  <si>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</si>
  <si>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</si>
  <si>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</si>
  <si>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</si>
  <si>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</si>
  <si>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</si>
  <si>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</si>
  <si>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</si>
  <si>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</si>
  <si>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</si>
  <si>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</si>
  <si>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</si>
  <si>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</si>
  <si>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</si>
  <si>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</si>
  <si>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</si>
  <si>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</si>
  <si>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</si>
  <si>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</si>
  <si>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</si>
  <si>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</si>
  <si>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</si>
  <si>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</si>
  <si>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</si>
  <si>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</si>
  <si>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</si>
  <si>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</si>
  <si>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</si>
  <si>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</si>
  <si>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</si>
  <si>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</si>
  <si>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</si>
  <si>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</si>
  <si>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</si>
  <si>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</si>
  <si>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</si>
  <si>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</si>
  <si>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</si>
  <si>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</si>
  <si>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</si>
  <si>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</si>
  <si>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</si>
  <si>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</si>
  <si>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</si>
  <si>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</si>
  <si>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</si>
  <si>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</si>
  <si>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</si>
  <si>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</si>
  <si>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</si>
  <si>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</si>
  <si>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</si>
  <si>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</si>
  <si>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</si>
  <si>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</si>
  <si>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</si>
  <si>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</si>
  <si>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</si>
  <si>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</si>
  <si>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</si>
  <si>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</si>
  <si>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</si>
  <si>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</si>
  <si>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</si>
  <si>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</si>
  <si>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</si>
  <si>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</si>
  <si>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</si>
  <si>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</si>
  <si>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</si>
  <si>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</si>
  <si>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</si>
  <si>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</si>
  <si>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</si>
  <si>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</si>
  <si>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</si>
  <si>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</si>
  <si>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</si>
  <si>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</si>
  <si>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</si>
  <si>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</si>
  <si>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</si>
  <si>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</si>
  <si>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</si>
  <si>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</si>
  <si>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</si>
  <si>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</si>
  <si>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</si>
  <si>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</si>
  <si>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</si>
  <si>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</si>
  <si>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</si>
  <si>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</si>
  <si>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</si>
  <si>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</si>
  <si>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</si>
  <si>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</si>
  <si>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</si>
  <si>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</si>
  <si>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</si>
  <si>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</si>
  <si>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</si>
  <si>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</si>
  <si>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</si>
  <si>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</si>
  <si>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</si>
  <si>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</si>
  <si>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</si>
  <si>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</si>
  <si>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</si>
  <si>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</si>
  <si>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</si>
  <si>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</si>
  <si>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</si>
  <si>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</si>
  <si>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</si>
  <si>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</si>
  <si>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</si>
  <si>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</si>
  <si>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</si>
  <si>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</si>
  <si>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</si>
  <si>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</si>
  <si>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</si>
  <si>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</si>
  <si>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</si>
  <si>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</si>
  <si>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</si>
  <si>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</si>
  <si>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</si>
  <si>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</si>
  <si>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</si>
  <si>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</si>
  <si>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</si>
  <si>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</si>
  <si>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</si>
  <si>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</si>
  <si>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</si>
  <si>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</si>
  <si>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</si>
  <si>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</si>
  <si>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</si>
  <si>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</si>
  <si>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</si>
  <si>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</si>
  <si>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</si>
  <si>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</si>
  <si>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</si>
  <si>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</si>
  <si>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</si>
  <si>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</si>
  <si>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</si>
  <si>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</si>
  <si>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</si>
  <si>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</si>
  <si>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</si>
  <si>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</si>
  <si>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</si>
  <si>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</si>
  <si>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</si>
  <si>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</si>
  <si>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</si>
  <si>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</si>
  <si>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</si>
  <si>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</si>
  <si>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</si>
  <si>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</si>
  <si>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</si>
  <si>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</si>
  <si>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</si>
  <si>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</si>
  <si>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</si>
  <si>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</si>
  <si>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</si>
  <si>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</si>
  <si>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</si>
  <si>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</si>
  <si>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</si>
  <si>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</si>
  <si>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</si>
  <si>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</si>
  <si>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</si>
  <si>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</si>
  <si>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</si>
  <si>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</si>
  <si>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</si>
  <si>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</si>
  <si>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</si>
  <si>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</si>
  <si>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</si>
  <si>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</si>
  <si>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</si>
  <si>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</si>
  <si>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</si>
  <si>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</si>
  <si>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</si>
  <si>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</si>
  <si>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</si>
  <si>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</si>
  <si>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</si>
  <si>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</si>
  <si>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</si>
  <si>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</si>
  <si>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</si>
  <si>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</si>
  <si>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</si>
  <si>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</si>
  <si>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</si>
  <si>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</si>
  <si>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</si>
  <si>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</si>
  <si>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</si>
  <si>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</si>
  <si>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</si>
  <si>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</si>
  <si>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</si>
  <si>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</si>
  <si>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</si>
  <si>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</si>
  <si>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</si>
  <si>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</si>
  <si>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</si>
  <si>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</si>
  <si>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</si>
  <si>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</si>
  <si>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</si>
  <si>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</si>
  <si>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</si>
  <si>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</si>
  <si>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</si>
  <si>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</si>
  <si>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</si>
  <si>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</si>
  <si>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</si>
  <si>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</si>
  <si>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</si>
  <si>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</si>
  <si>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</si>
  <si>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</si>
  <si>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</si>
  <si>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</si>
  <si>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</si>
  <si>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</si>
  <si>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</si>
  <si>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</si>
  <si>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</si>
  <si>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</si>
  <si>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</si>
  <si>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</si>
  <si>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</si>
  <si>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</si>
  <si>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</si>
  <si>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</si>
  <si>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</si>
  <si>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</si>
  <si>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</si>
  <si>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</si>
  <si>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</si>
  <si>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</si>
  <si>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</si>
  <si>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</si>
  <si>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</si>
  <si>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</si>
  <si>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</si>
  <si>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</si>
  <si>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</si>
  <si>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</si>
  <si>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</si>
  <si>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</si>
  <si>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</si>
  <si>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</si>
  <si>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</si>
  <si>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</si>
  <si>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</si>
  <si>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</si>
  <si>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</si>
  <si>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</si>
  <si>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</si>
  <si>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</si>
  <si>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</si>
  <si>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</si>
  <si>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</si>
  <si>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</si>
  <si>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</si>
  <si>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</si>
  <si>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</si>
  <si>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</si>
  <si>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</si>
  <si>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</si>
  <si>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</si>
  <si>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</si>
  <si>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</si>
  <si>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</si>
  <si>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</si>
  <si>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</si>
  <si>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</si>
  <si>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</si>
  <si>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</si>
  <si>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</si>
  <si>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</si>
  <si>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</si>
  <si>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</si>
  <si>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</si>
  <si>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</si>
  <si>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</si>
  <si>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</si>
  <si>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</si>
  <si>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</si>
  <si>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</si>
  <si>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</si>
  <si>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</si>
  <si>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</si>
  <si>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</si>
  <si>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</si>
  <si>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</si>
  <si>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</si>
  <si>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</si>
  <si>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</si>
  <si>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</si>
  <si>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</si>
  <si>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</si>
  <si>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</si>
  <si>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</si>
  <si>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</si>
  <si>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</si>
  <si>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</si>
  <si>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</si>
  <si>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</si>
  <si>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</si>
  <si>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</si>
  <si>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</si>
  <si>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</si>
  <si>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</si>
  <si>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</si>
  <si>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</si>
  <si>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</si>
  <si>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</si>
  <si>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</si>
  <si>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</si>
  <si>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</si>
  <si>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</si>
  <si>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</si>
  <si>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</si>
  <si>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</si>
  <si>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</si>
  <si>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</si>
  <si>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</si>
  <si>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</si>
  <si>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</si>
  <si>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</si>
  <si>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</si>
  <si>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</si>
  <si>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</si>
  <si>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</si>
  <si>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</si>
  <si>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</si>
  <si>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</si>
  <si>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</si>
  <si>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</si>
  <si>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</si>
  <si>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</si>
  <si>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</si>
  <si>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</si>
  <si>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</si>
  <si>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</si>
  <si>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</si>
  <si>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</si>
  <si>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</si>
  <si>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</si>
  <si>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</si>
  <si>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</si>
  <si>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</si>
  <si>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</si>
  <si>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</si>
  <si>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</si>
  <si>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</si>
  <si>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</si>
  <si>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</si>
  <si>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</si>
  <si>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</si>
  <si>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</si>
  <si>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</si>
  <si>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</si>
  <si>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</si>
  <si>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</si>
  <si>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</si>
  <si>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</si>
  <si>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</si>
  <si>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</si>
  <si>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</si>
  <si>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</si>
  <si>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</si>
  <si>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</si>
  <si>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</si>
  <si>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</si>
  <si>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</si>
  <si>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</si>
  <si>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</si>
  <si>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</si>
  <si>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</si>
  <si>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</si>
  <si>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</si>
  <si>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</si>
  <si>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</si>
  <si>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</si>
  <si>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</si>
  <si>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</si>
  <si>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</si>
  <si>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</si>
  <si>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</si>
  <si>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</si>
  <si>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</si>
  <si>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</si>
  <si>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</si>
  <si>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</si>
  <si>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</si>
  <si>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</si>
  <si>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</si>
  <si>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</si>
  <si>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</si>
  <si>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</si>
  <si>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</si>
  <si>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</si>
  <si>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</si>
  <si>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</si>
  <si>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</si>
  <si>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</si>
  <si>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</si>
  <si>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</si>
  <si>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</si>
  <si>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</si>
  <si>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</si>
  <si>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</si>
  <si>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</si>
  <si>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</si>
  <si>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</si>
  <si>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</si>
  <si>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</si>
  <si>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</si>
  <si>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</si>
  <si>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</si>
  <si>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</si>
  <si>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</si>
  <si>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</si>
  <si>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</si>
  <si>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</si>
  <si>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</si>
  <si>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</si>
  <si>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</si>
  <si>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</si>
  <si>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</si>
  <si>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</si>
  <si>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</si>
  <si>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</si>
  <si>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</si>
  <si>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</si>
  <si>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</si>
  <si>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</si>
  <si>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</si>
  <si>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</si>
  <si>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</si>
  <si>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</si>
  <si>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</si>
  <si>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</si>
  <si>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</si>
  <si>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</si>
  <si>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</si>
  <si>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</si>
  <si>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</si>
  <si>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</si>
  <si>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</si>
  <si>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</si>
  <si>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</si>
  <si>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</si>
  <si>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</si>
  <si>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</si>
  <si>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</si>
  <si>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</si>
  <si>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</si>
  <si>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</si>
  <si>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</si>
  <si>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</si>
  <si>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</si>
  <si>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</si>
  <si>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</si>
  <si>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</si>
  <si>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</si>
  <si>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</si>
  <si>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</si>
  <si>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</si>
  <si>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</si>
  <si>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</si>
  <si>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</si>
  <si>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</si>
  <si>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</si>
  <si>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</si>
  <si>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</si>
  <si>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</si>
  <si>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</si>
  <si>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</si>
  <si>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</si>
  <si>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</si>
  <si>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</si>
  <si>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</si>
  <si>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</si>
  <si>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</si>
  <si>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</si>
  <si>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</si>
  <si>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</si>
  <si>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</si>
  <si>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</si>
  <si>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</si>
  <si>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</si>
  <si>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</si>
  <si>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</si>
  <si>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</si>
  <si>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</si>
  <si>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</si>
  <si>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</si>
  <si>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</si>
  <si>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</si>
  <si>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</si>
  <si>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</si>
  <si>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</si>
  <si>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</si>
  <si>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</si>
  <si>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</si>
  <si>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</si>
  <si>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</si>
  <si>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</si>
  <si>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</si>
  <si>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</si>
  <si>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</si>
  <si>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</si>
  <si>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</si>
  <si>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</si>
  <si>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</si>
  <si>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</si>
  <si>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</si>
  <si>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</si>
  <si>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</si>
  <si>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</si>
  <si>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</si>
  <si>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</si>
  <si>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</si>
  <si>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</si>
  <si>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</si>
  <si>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</si>
  <si>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</si>
  <si>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</si>
  <si>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</si>
  <si>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</si>
  <si>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</si>
  <si>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</si>
  <si>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</si>
  <si>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</si>
  <si>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</si>
  <si>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</si>
  <si>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</si>
  <si>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</si>
  <si>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</si>
  <si>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</si>
  <si>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</si>
  <si>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</si>
  <si>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</si>
  <si>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</si>
  <si>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</si>
  <si>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</si>
  <si>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</si>
  <si>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</si>
  <si>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</si>
  <si>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</si>
  <si>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</si>
  <si>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</si>
  <si>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</si>
  <si>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</si>
  <si>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</si>
  <si>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</si>
  <si>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</si>
  <si>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</si>
  <si>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</si>
  <si>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</si>
  <si>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</si>
  <si>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</si>
  <si>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</si>
  <si>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</si>
  <si>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</si>
  <si>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</si>
  <si>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</si>
  <si>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</si>
  <si>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</si>
  <si>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</si>
  <si>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</si>
  <si>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</si>
  <si>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</si>
  <si>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</si>
  <si>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</si>
  <si>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</si>
  <si>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</si>
  <si>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</si>
  <si>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</si>
  <si>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</si>
  <si>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</si>
  <si>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</si>
  <si>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</si>
  <si>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</si>
  <si>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</si>
  <si>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</si>
  <si>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</si>
  <si>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</si>
  <si>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</si>
  <si>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</si>
  <si>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</si>
  <si>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</si>
  <si>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</si>
  <si>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</si>
  <si>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</si>
  <si>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</si>
  <si>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</si>
  <si>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</si>
  <si>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</si>
  <si>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</si>
  <si>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</si>
  <si>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</si>
  <si>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</si>
  <si>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</si>
  <si>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</si>
  <si>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</si>
  <si>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</si>
  <si>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</si>
  <si>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</si>
  <si>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</si>
  <si>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</si>
  <si>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</si>
  <si>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</si>
  <si>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</si>
  <si>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</si>
  <si>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</si>
  <si>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</si>
  <si>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</si>
  <si>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</si>
  <si>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</si>
  <si>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</si>
  <si>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</si>
  <si>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</si>
  <si>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</si>
  <si>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</si>
  <si>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</si>
  <si>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</si>
  <si>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</si>
  <si>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</si>
  <si>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</si>
  <si>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</si>
  <si>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</si>
  <si>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</si>
  <si>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</si>
  <si>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</si>
  <si>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</si>
  <si>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</si>
  <si>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</si>
  <si>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</si>
  <si>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</si>
  <si>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</si>
  <si>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</si>
  <si>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</si>
  <si>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</si>
  <si>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</si>
  <si>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</si>
  <si>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</si>
  <si>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</si>
  <si>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</si>
  <si>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</si>
  <si>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</si>
  <si>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</si>
  <si>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</si>
  <si>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</si>
  <si>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</si>
  <si>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</si>
  <si>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</si>
  <si>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</si>
  <si>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</si>
  <si>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</si>
  <si>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</si>
  <si>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</si>
  <si>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</si>
  <si>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</si>
  <si>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</si>
  <si>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</si>
  <si>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</si>
  <si>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</si>
  <si>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</si>
  <si>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</si>
  <si>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</si>
  <si>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</si>
  <si>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</si>
  <si>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</si>
  <si>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</si>
  <si>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</si>
  <si>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</si>
  <si>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</si>
  <si>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</si>
  <si>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</si>
  <si>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</si>
  <si>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</si>
  <si>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</si>
  <si>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</si>
  <si>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</si>
  <si>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</si>
  <si>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</si>
  <si>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</si>
  <si>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</si>
  <si>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</si>
  <si>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</si>
  <si>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</si>
  <si>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</si>
  <si>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</si>
  <si>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</si>
  <si>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</si>
  <si>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</si>
  <si>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</si>
  <si>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</si>
  <si>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</si>
  <si>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</si>
  <si>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</si>
  <si>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</si>
  <si>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</si>
  <si>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</si>
  <si>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</si>
  <si>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</si>
  <si>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</si>
  <si>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</si>
  <si>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</si>
  <si>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</si>
  <si>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</si>
  <si>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</si>
  <si>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</si>
  <si>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</si>
  <si>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</si>
  <si>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</si>
  <si>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</si>
  <si>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</si>
  <si>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</si>
  <si>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</si>
  <si>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</si>
  <si>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</si>
  <si>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</si>
  <si>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</si>
  <si>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</si>
  <si>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</si>
  <si>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</si>
  <si>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</si>
  <si>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</si>
  <si>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</si>
  <si>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</si>
  <si>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</si>
  <si>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</si>
  <si>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</si>
  <si>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</si>
  <si>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</si>
  <si>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</si>
  <si>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</si>
  <si>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</si>
  <si>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</si>
  <si>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</si>
  <si>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</si>
  <si>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</si>
  <si>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</si>
  <si>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</si>
  <si>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</si>
  <si>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</si>
  <si>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</si>
  <si>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</si>
  <si>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</si>
  <si>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</si>
  <si>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</si>
  <si>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</si>
  <si>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</si>
  <si>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</si>
  <si>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</si>
  <si>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</si>
  <si>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</si>
  <si>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</si>
  <si>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</si>
  <si>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</si>
  <si>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</si>
  <si>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</si>
  <si>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</si>
  <si>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</si>
  <si>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</si>
  <si>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</si>
  <si>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</si>
  <si>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</si>
  <si>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</si>
  <si>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</si>
  <si>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</si>
  <si>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</si>
  <si>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</si>
  <si>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</si>
  <si>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</si>
  <si>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</si>
  <si>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</si>
  <si>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</si>
  <si>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</si>
  <si>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</si>
  <si>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</si>
  <si>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</si>
  <si>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</si>
  <si>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</si>
  <si>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</si>
  <si>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</si>
  <si>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</si>
  <si>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</si>
  <si>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</si>
  <si>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</si>
  <si>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</si>
  <si>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</si>
  <si>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</si>
  <si>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</si>
  <si>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</si>
  <si>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</si>
  <si>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</si>
  <si>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</si>
  <si>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</si>
  <si>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</si>
  <si>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</si>
  <si>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</si>
  <si>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</si>
  <si>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</si>
  <si>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</si>
  <si>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</si>
  <si>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</si>
  <si>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</si>
  <si>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</si>
  <si>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</si>
  <si>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</si>
  <si>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</si>
  <si>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</si>
  <si>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</si>
  <si>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</si>
  <si>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</si>
  <si>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</si>
  <si>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</si>
  <si>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</si>
  <si>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</si>
  <si>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</si>
  <si>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</si>
  <si>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</si>
  <si>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</si>
  <si>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</si>
  <si>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</si>
  <si>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</si>
  <si>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</si>
  <si>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</si>
  <si>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</si>
  <si>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</si>
  <si>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</si>
  <si>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</si>
  <si>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</si>
  <si>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</si>
  <si>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</si>
  <si>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</si>
  <si>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</si>
  <si>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</si>
  <si>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</si>
  <si>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</si>
  <si>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</si>
  <si>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</si>
  <si>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</si>
  <si>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</si>
  <si>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</si>
  <si>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</si>
  <si>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</si>
  <si>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</si>
  <si>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</si>
  <si>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</si>
  <si>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</si>
  <si>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</si>
  <si>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</si>
  <si>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</si>
  <si>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</si>
  <si>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</si>
  <si>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</si>
  <si>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</si>
  <si>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</si>
  <si>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</si>
  <si>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</si>
  <si>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</si>
  <si>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</si>
  <si>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</si>
  <si>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</si>
  <si>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</si>
  <si>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</si>
  <si>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</si>
  <si>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</si>
  <si>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</si>
  <si>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</si>
  <si>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</si>
  <si>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</si>
  <si>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</si>
  <si>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</si>
  <si>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</si>
  <si>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</si>
  <si>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</si>
  <si>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</si>
  <si>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</si>
  <si>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</si>
  <si>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</si>
  <si>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</si>
  <si>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</si>
  <si>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</si>
  <si>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</si>
  <si>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</si>
  <si>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</si>
  <si>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</si>
  <si>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</si>
  <si>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</si>
  <si>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</si>
  <si>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</si>
  <si>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</si>
  <si>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</si>
  <si>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</si>
  <si>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</si>
  <si>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</si>
  <si>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</si>
  <si>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</si>
  <si>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</si>
  <si>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</si>
  <si>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</si>
  <si>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</si>
  <si>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</si>
  <si>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</si>
  <si>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</si>
  <si>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</si>
  <si>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</si>
  <si>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</si>
  <si>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</si>
  <si>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</si>
  <si>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</si>
  <si>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</si>
  <si>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</si>
  <si>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</si>
  <si>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</si>
  <si>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</si>
  <si>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</si>
  <si>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</si>
  <si>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</si>
  <si>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</si>
  <si>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</si>
  <si>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</si>
  <si>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</si>
  <si>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</si>
  <si>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</si>
  <si>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</si>
  <si>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</si>
  <si>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</si>
  <si>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</si>
  <si>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</si>
  <si>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</si>
  <si>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</si>
  <si>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</si>
  <si>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</si>
  <si>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</si>
  <si>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</si>
  <si>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</si>
  <si>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</si>
  <si>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</si>
  <si>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</si>
  <si>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</si>
  <si>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</si>
  <si>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</si>
  <si>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</si>
  <si>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</si>
  <si>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</si>
  <si>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</si>
  <si>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</si>
  <si>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</si>
  <si>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</si>
  <si>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</si>
  <si>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</si>
  <si>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</si>
  <si>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</si>
  <si>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</si>
  <si>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</si>
  <si>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</si>
  <si>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</si>
  <si>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</si>
  <si>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</si>
  <si>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</si>
  <si>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</si>
  <si>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</si>
  <si>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</si>
  <si>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</si>
  <si>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</si>
  <si>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</si>
  <si>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</si>
  <si>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</si>
  <si>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</si>
  <si>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</si>
  <si>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</si>
  <si>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</si>
  <si>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</si>
  <si>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</si>
  <si>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</si>
  <si>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</si>
  <si>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</si>
  <si>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</si>
  <si>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</si>
  <si>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</si>
  <si>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</si>
  <si>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</si>
  <si>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</si>
  <si>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</si>
  <si>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</si>
  <si>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</si>
  <si>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</si>
  <si>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</si>
  <si>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</si>
  <si>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</si>
  <si>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</si>
  <si>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</si>
  <si>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</si>
  <si>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</si>
  <si>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</si>
  <si>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</si>
  <si>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</si>
  <si>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</si>
  <si>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</si>
  <si>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</si>
  <si>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</si>
  <si>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</si>
  <si>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</si>
  <si>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</si>
  <si>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</si>
  <si>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</si>
  <si>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</si>
  <si>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</si>
  <si>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</si>
  <si>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</si>
  <si>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</si>
  <si>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</si>
  <si>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</si>
  <si>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</si>
  <si>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</si>
  <si>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</si>
  <si>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</si>
  <si>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</si>
  <si>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</si>
  <si>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</si>
  <si>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</si>
  <si>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</si>
  <si>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</si>
  <si>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</si>
  <si>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</si>
  <si>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</si>
  <si>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</si>
  <si>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</si>
  <si>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</si>
  <si>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</si>
  <si>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</si>
  <si>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</si>
  <si>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</si>
  <si>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</si>
  <si>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</si>
  <si>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</si>
  <si>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</si>
  <si>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</si>
  <si>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</si>
  <si>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</si>
  <si>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</si>
  <si>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</si>
  <si>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</si>
  <si>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</si>
  <si>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</si>
  <si>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</si>
  <si>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</si>
  <si>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</si>
  <si>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</si>
  <si>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</si>
  <si>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</si>
  <si>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</si>
  <si>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</si>
  <si>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</si>
  <si>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</si>
  <si>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</si>
  <si>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</si>
  <si>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</si>
  <si>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</si>
  <si>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</si>
  <si>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</si>
  <si>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</si>
  <si>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</si>
  <si>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</si>
  <si>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</si>
  <si>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</si>
  <si>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</si>
  <si>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</si>
  <si>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</si>
  <si>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</si>
  <si>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</si>
  <si>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</si>
  <si>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</si>
  <si>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</si>
  <si>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</si>
  <si>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</si>
  <si>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</si>
  <si>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</si>
  <si>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</si>
  <si>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</si>
  <si>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</si>
  <si>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</si>
  <si>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</si>
  <si>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</si>
  <si>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</si>
  <si>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</si>
  <si>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</si>
  <si>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</si>
  <si>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</si>
  <si>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</si>
  <si>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</si>
  <si>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</si>
  <si>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</si>
  <si>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</si>
  <si>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</si>
  <si>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</si>
  <si>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</si>
  <si>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</si>
  <si>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</si>
  <si>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</si>
  <si>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</si>
  <si>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</si>
  <si>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</si>
  <si>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</si>
  <si>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</si>
  <si>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</si>
  <si>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</si>
  <si>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</si>
  <si>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</si>
  <si>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</si>
  <si>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</si>
  <si>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</si>
  <si>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</si>
  <si>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</si>
  <si>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</si>
  <si>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</si>
  <si>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</si>
  <si>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</si>
  <si>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</si>
  <si>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</si>
  <si>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</si>
  <si>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</si>
  <si>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</si>
  <si>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</si>
  <si>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</si>
  <si>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</si>
  <si>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</si>
  <si>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</si>
  <si>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</si>
  <si>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</si>
  <si>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</si>
  <si>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</si>
  <si>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</si>
  <si>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</si>
  <si>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</si>
  <si>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</si>
  <si>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</si>
  <si>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</si>
  <si>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</si>
  <si>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</si>
  <si>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</si>
  <si>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</si>
  <si>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</si>
  <si>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</si>
  <si>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</si>
  <si>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</si>
  <si>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</si>
  <si>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</si>
  <si>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</si>
  <si>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</si>
  <si>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</si>
  <si>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</si>
  <si>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</si>
  <si>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</si>
  <si>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</si>
  <si>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</si>
  <si>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</si>
  <si>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</si>
  <si>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</si>
  <si>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</si>
  <si>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</si>
  <si>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</si>
  <si>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</si>
  <si>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</si>
  <si>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</si>
  <si>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</si>
  <si>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</si>
  <si>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</si>
  <si>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</si>
  <si>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</si>
  <si>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</si>
  <si>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</si>
  <si>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</si>
  <si>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</si>
  <si>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</si>
  <si>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</si>
  <si>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</si>
  <si>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</si>
  <si>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</si>
  <si>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</si>
  <si>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</si>
  <si>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</si>
  <si>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</si>
  <si>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</si>
  <si>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</si>
  <si>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</si>
  <si>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</si>
  <si>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</si>
  <si>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</si>
  <si>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</si>
  <si>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</si>
  <si>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</si>
  <si>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</si>
  <si>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</si>
  <si>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</si>
  <si>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</si>
  <si>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</si>
  <si>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</si>
  <si>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</si>
  <si>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</si>
  <si>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</si>
  <si>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</si>
  <si>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</si>
  <si>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</si>
  <si>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</si>
  <si>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</si>
  <si>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</si>
  <si>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</si>
  <si>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</si>
  <si>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</si>
  <si>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</si>
  <si>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</si>
  <si>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</si>
  <si>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</si>
  <si>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</si>
  <si>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</si>
  <si>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</si>
  <si>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</si>
  <si>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</si>
  <si>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</si>
  <si>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</si>
  <si>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</si>
  <si>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</si>
  <si>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</si>
  <si>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</si>
  <si>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</si>
  <si>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</si>
  <si>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</si>
  <si>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</si>
  <si>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</si>
  <si>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</si>
  <si>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</si>
  <si>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</si>
  <si>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</si>
  <si>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</si>
  <si>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</si>
  <si>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</si>
  <si>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</si>
  <si>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</si>
  <si>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</si>
  <si>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</si>
  <si>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</si>
  <si>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</si>
  <si>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</si>
  <si>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</si>
  <si>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</si>
  <si>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</si>
  <si>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</si>
  <si>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</si>
  <si>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</si>
  <si>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</si>
  <si>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</si>
  <si>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</si>
  <si>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</si>
  <si>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</si>
  <si>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</si>
  <si>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</si>
  <si>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</si>
  <si>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</si>
  <si>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</si>
  <si>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</si>
  <si>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</si>
  <si>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</si>
  <si>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</si>
  <si>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</si>
  <si>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</si>
  <si>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</si>
  <si>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</si>
  <si>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</si>
  <si>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</si>
  <si>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</si>
  <si>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</si>
  <si>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</si>
  <si>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</si>
  <si>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</si>
  <si>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</si>
  <si>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</si>
  <si>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</si>
  <si>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</si>
  <si>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</si>
  <si>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</si>
  <si>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</si>
  <si>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</si>
  <si>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</si>
  <si>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</si>
  <si>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</si>
  <si>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</si>
  <si>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</si>
  <si>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</si>
  <si>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</si>
  <si>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</si>
  <si>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</si>
  <si>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</si>
  <si>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</si>
  <si>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</si>
  <si>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</si>
  <si>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</si>
  <si>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</si>
  <si>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</si>
  <si>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</si>
  <si>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</si>
  <si>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</si>
  <si>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</si>
  <si>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</si>
  <si>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</si>
  <si>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</si>
  <si>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</si>
  <si>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</si>
  <si>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</si>
  <si>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</si>
  <si>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</si>
  <si>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</si>
  <si>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</si>
  <si>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</si>
  <si>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</si>
  <si>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</si>
  <si>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</si>
  <si>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</si>
  <si>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</si>
  <si>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</si>
  <si>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</si>
  <si>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</si>
  <si>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</si>
  <si>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</si>
  <si>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</si>
  <si>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</si>
  <si>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</si>
  <si>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</si>
  <si>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</si>
  <si>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</si>
  <si>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</si>
  <si>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</si>
  <si>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</si>
  <si>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</si>
  <si>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</si>
  <si>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</si>
  <si>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</si>
  <si>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</si>
  <si>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</si>
  <si>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</si>
  <si>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</si>
  <si>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</si>
  <si>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</si>
  <si>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</si>
  <si>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</si>
  <si>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</si>
  <si>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</si>
  <si>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</si>
  <si>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</si>
  <si>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</si>
  <si>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</si>
  <si>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</si>
  <si>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</si>
  <si>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</si>
  <si>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</si>
  <si>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</si>
  <si>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</si>
  <si>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</si>
  <si>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</si>
  <si>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</si>
  <si>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</si>
  <si>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</si>
  <si>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</si>
  <si>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</si>
  <si>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</si>
  <si>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</si>
  <si>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</si>
  <si>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</si>
  <si>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</si>
  <si>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</si>
  <si>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</si>
  <si>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</si>
  <si>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</si>
  <si>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</si>
  <si>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</si>
  <si>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</si>
  <si>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</si>
  <si>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</si>
  <si>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</si>
  <si>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</si>
  <si>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</si>
  <si>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</si>
  <si>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</si>
  <si>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</si>
  <si>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</si>
  <si>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</si>
  <si>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</si>
  <si>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</si>
  <si>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</si>
  <si>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</si>
  <si>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</si>
  <si>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</si>
  <si>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</si>
  <si>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</si>
  <si>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</si>
  <si>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</si>
  <si>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</si>
  <si>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</si>
  <si>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</si>
  <si>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</si>
  <si>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</si>
  <si>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</si>
  <si>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</si>
  <si>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</si>
  <si>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</si>
  <si>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</si>
  <si>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</si>
  <si>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</si>
  <si>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</si>
  <si>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</si>
  <si>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</si>
  <si>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</si>
  <si>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</si>
  <si>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</si>
  <si>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</si>
  <si>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</si>
  <si>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</si>
  <si>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</si>
  <si>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</si>
  <si>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</si>
  <si>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</si>
  <si>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</si>
  <si>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</si>
  <si>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</si>
  <si>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</si>
  <si>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</si>
  <si>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</si>
  <si>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</si>
  <si>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</si>
  <si>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</si>
  <si>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</si>
  <si>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</si>
  <si>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</si>
  <si>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</si>
  <si>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</si>
  <si>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</si>
  <si>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</si>
  <si>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</si>
  <si>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</si>
  <si>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</si>
  <si>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</si>
  <si>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</si>
  <si>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</si>
  <si>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</si>
  <si>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</si>
  <si>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</si>
  <si>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</si>
  <si>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</si>
  <si>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</si>
  <si>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</si>
  <si>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</si>
  <si>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</si>
  <si>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</si>
  <si>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</si>
  <si>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</si>
  <si>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</si>
  <si>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</si>
  <si>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</si>
  <si>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</si>
  <si>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</si>
  <si>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</si>
  <si>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</si>
  <si>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</si>
  <si>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</si>
  <si>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</si>
  <si>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</si>
  <si>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</si>
  <si>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</si>
  <si>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</si>
  <si>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</si>
  <si>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</si>
  <si>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</si>
  <si>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</si>
  <si>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</si>
  <si>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</si>
  <si>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</si>
  <si>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</si>
  <si>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</si>
  <si>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</si>
  <si>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</si>
  <si>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</si>
  <si>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</si>
  <si>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</si>
  <si>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</si>
  <si>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</si>
  <si>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</si>
  <si>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</si>
  <si>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</si>
  <si>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</si>
  <si>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</si>
  <si>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</si>
  <si>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</si>
  <si>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</si>
  <si>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</si>
  <si>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</si>
  <si>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</si>
  <si>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</si>
  <si>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</si>
  <si>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</si>
  <si>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</si>
  <si>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</si>
  <si>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</si>
  <si>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</si>
  <si>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</si>
  <si>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</si>
  <si>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</si>
  <si>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</si>
  <si>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</si>
  <si>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</si>
  <si>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</si>
  <si>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</si>
  <si>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</si>
  <si>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</si>
  <si>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</si>
  <si>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</si>
  <si>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</si>
  <si>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</si>
  <si>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</si>
  <si>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</si>
  <si>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</si>
  <si>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</si>
  <si>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</si>
  <si>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</si>
  <si>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</si>
  <si>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</si>
  <si>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</si>
  <si>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</si>
  <si>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</si>
  <si>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</si>
  <si>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</si>
  <si>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</si>
  <si>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</si>
  <si>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</si>
  <si>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</si>
  <si>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</si>
  <si>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</si>
  <si>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</si>
  <si>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</si>
  <si>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</si>
  <si>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</si>
  <si>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</si>
  <si>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</si>
  <si>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</si>
  <si>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</si>
  <si>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</si>
  <si>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</si>
  <si>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</si>
  <si>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</si>
  <si>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</si>
  <si>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</si>
  <si>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</si>
  <si>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</si>
  <si>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</si>
  <si>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</si>
  <si>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</si>
  <si>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</si>
  <si>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</si>
  <si>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</si>
  <si>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</si>
  <si>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</si>
  <si>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</si>
  <si>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</si>
  <si>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</si>
  <si>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</si>
  <si>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</si>
  <si>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</si>
  <si>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</si>
  <si>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</si>
  <si>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</si>
  <si>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</si>
  <si>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</si>
  <si>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</si>
  <si>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</si>
  <si>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</si>
  <si>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</si>
  <si>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</si>
  <si>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</si>
  <si>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</si>
  <si>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</si>
  <si>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</si>
  <si>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</si>
  <si>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</si>
  <si>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</si>
  <si>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</si>
  <si>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</si>
  <si>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</si>
  <si>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</si>
  <si>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</si>
  <si>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</si>
  <si>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</si>
  <si>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</si>
  <si>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</si>
  <si>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</si>
  <si>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</si>
  <si>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</si>
  <si>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</si>
  <si>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</si>
  <si>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</si>
  <si>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</si>
  <si>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</si>
  <si>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</si>
  <si>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</si>
  <si>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</si>
  <si>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</si>
  <si>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</si>
  <si>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</si>
  <si>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</si>
  <si>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</si>
  <si>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</si>
  <si>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</si>
  <si>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</si>
  <si>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</si>
  <si>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</si>
  <si>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</si>
  <si>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</si>
  <si>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</si>
  <si>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</si>
  <si>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</si>
  <si>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</si>
  <si>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</si>
  <si>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</si>
  <si>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</si>
  <si>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</si>
  <si>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</si>
  <si>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</si>
  <si>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</si>
  <si>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</si>
  <si>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</si>
  <si>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</si>
  <si>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</si>
  <si>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</si>
  <si>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</si>
  <si>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</si>
  <si>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</si>
  <si>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</si>
  <si>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</si>
  <si>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</si>
  <si>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</si>
  <si>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</si>
  <si>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</si>
  <si>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</si>
  <si>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</si>
  <si>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</si>
  <si>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</si>
  <si>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</si>
  <si>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</si>
  <si>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</si>
  <si>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</si>
  <si>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</si>
  <si>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</si>
  <si>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</si>
  <si>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</si>
  <si>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</si>
  <si>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</si>
  <si>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</si>
  <si>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</si>
  <si>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</si>
  <si>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</si>
  <si>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</si>
  <si>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</si>
  <si>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</si>
  <si>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</si>
  <si>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</si>
  <si>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</si>
  <si>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</si>
  <si>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</si>
  <si>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</si>
  <si>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</si>
  <si>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</si>
  <si>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</si>
  <si>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</si>
  <si>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</si>
  <si>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</si>
  <si>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</si>
  <si>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</si>
  <si>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</si>
  <si>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</si>
  <si>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</si>
  <si>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</si>
  <si>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</si>
  <si>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</si>
  <si>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</si>
  <si>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</si>
  <si>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</si>
  <si>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</si>
  <si>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</si>
  <si>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</si>
  <si>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</si>
  <si>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</si>
  <si>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</si>
  <si>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</si>
  <si>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</si>
  <si>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</si>
  <si>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</si>
  <si>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</si>
  <si>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</si>
  <si>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</si>
  <si>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</si>
  <si>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</si>
  <si>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</si>
  <si>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</si>
  <si>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</si>
  <si>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</si>
  <si>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</si>
  <si>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</si>
  <si>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</si>
  <si>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</si>
  <si>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</si>
  <si>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</si>
  <si>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</si>
  <si>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</si>
  <si>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</si>
  <si>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</si>
  <si>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</si>
  <si>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</si>
  <si>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</si>
  <si>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</si>
  <si>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</si>
  <si>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</si>
  <si>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</si>
  <si>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</si>
  <si>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</si>
  <si>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</si>
  <si>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</si>
  <si>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</si>
  <si>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</si>
  <si>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</si>
  <si>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</si>
  <si>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</si>
  <si>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</si>
  <si>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</si>
  <si>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</si>
  <si>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</si>
  <si>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</si>
  <si>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</si>
  <si>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</si>
  <si>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</si>
  <si>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</si>
  <si>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</si>
  <si>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</si>
  <si>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</si>
  <si>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</si>
  <si>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</si>
  <si>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</si>
  <si>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</si>
  <si>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</si>
  <si>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</si>
  <si>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</si>
  <si>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</si>
  <si>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</si>
  <si>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</si>
  <si>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</si>
  <si>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</si>
  <si>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</si>
  <si>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</si>
  <si>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</si>
  <si>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</si>
  <si>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</si>
  <si>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</si>
  <si>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</si>
  <si>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</si>
  <si>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</si>
  <si>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</si>
  <si>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</si>
  <si>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</si>
  <si>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</si>
  <si>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</si>
  <si>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</si>
  <si>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</si>
  <si>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</si>
  <si>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</si>
  <si>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</si>
  <si>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</si>
  <si>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</si>
  <si>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</si>
  <si>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</si>
  <si>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</si>
  <si>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</si>
  <si>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</si>
  <si>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</si>
  <si>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</si>
  <si>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</si>
  <si>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</si>
  <si>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</si>
  <si>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</si>
  <si>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</si>
  <si>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</si>
  <si>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</si>
  <si>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</si>
  <si>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</si>
  <si>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</si>
  <si>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</si>
  <si>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</si>
  <si>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</si>
  <si>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</si>
  <si>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</si>
  <si>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</si>
  <si>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</si>
  <si>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</si>
  <si>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</si>
  <si>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</si>
  <si>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</si>
  <si>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</si>
  <si>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</si>
  <si>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</si>
  <si>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</si>
  <si>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</si>
  <si>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</si>
  <si>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</si>
  <si>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</si>
  <si>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</si>
  <si>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</si>
  <si>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</si>
  <si>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</si>
  <si>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</si>
  <si>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</si>
  <si>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</si>
  <si>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</si>
  <si>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</si>
  <si>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</si>
  <si>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</si>
  <si>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</si>
  <si>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</si>
  <si>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</si>
  <si>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</si>
  <si>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</si>
  <si>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</si>
  <si>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</si>
  <si>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</si>
  <si>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</si>
  <si>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</si>
  <si>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</si>
  <si>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</si>
  <si>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</si>
  <si>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</si>
  <si>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</si>
  <si>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</si>
  <si>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</si>
  <si>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</si>
  <si>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</si>
  <si>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</si>
  <si>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</si>
  <si>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</si>
  <si>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</si>
  <si>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</si>
  <si>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</si>
  <si>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</si>
  <si>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</si>
  <si>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</si>
  <si>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</si>
  <si>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</si>
  <si>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</si>
  <si>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</si>
  <si>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</si>
  <si>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</si>
  <si>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</si>
  <si>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</si>
  <si>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</si>
  <si>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</si>
  <si>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</si>
  <si>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</si>
  <si>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</si>
  <si>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</si>
  <si>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</si>
  <si>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</si>
  <si>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</si>
  <si>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</si>
  <si>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</si>
  <si>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</si>
  <si>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</si>
  <si>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</si>
  <si>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</si>
  <si>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</si>
  <si>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</si>
  <si>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</si>
  <si>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</si>
  <si>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</si>
  <si>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</si>
  <si>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</si>
  <si>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</si>
  <si>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</si>
  <si>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</si>
  <si>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</si>
  <si>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</si>
  <si>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</si>
  <si>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</si>
  <si>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</si>
  <si>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</si>
  <si>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</si>
  <si>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</si>
  <si>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</si>
  <si>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</si>
  <si>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</si>
  <si>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</si>
  <si>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</si>
  <si>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</si>
  <si>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</si>
  <si>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</si>
  <si>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</si>
  <si>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</si>
  <si>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</si>
  <si>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</si>
  <si>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</si>
  <si>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</si>
  <si>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</si>
  <si>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</si>
  <si>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</si>
  <si>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</si>
  <si>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</si>
  <si>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</si>
  <si>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</si>
  <si>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</si>
  <si>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</si>
  <si>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</si>
  <si>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</si>
  <si>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</si>
  <si>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</si>
  <si>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</si>
  <si>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</si>
  <si>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</si>
  <si>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</si>
  <si>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</si>
  <si>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</si>
  <si>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</si>
  <si>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</si>
  <si>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</si>
  <si>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</si>
  <si>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</si>
  <si>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</si>
  <si>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</si>
  <si>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</si>
  <si>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</si>
  <si>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</si>
  <si>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</si>
  <si>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</si>
  <si>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</si>
  <si>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</si>
  <si>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</si>
  <si>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</si>
  <si>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</si>
  <si>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</si>
  <si>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</si>
  <si>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</si>
  <si>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</si>
  <si>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</si>
  <si>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</si>
  <si>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</si>
  <si>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</si>
  <si>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</si>
  <si>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</si>
  <si>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</si>
  <si>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</si>
  <si>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</si>
  <si>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</si>
  <si>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</si>
  <si>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</si>
  <si>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</si>
  <si>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</si>
  <si>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</si>
  <si>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</si>
  <si>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</si>
  <si>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</si>
  <si>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</si>
  <si>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</si>
  <si>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</si>
  <si>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</si>
  <si>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</si>
  <si>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</si>
  <si>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</si>
  <si>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</si>
  <si>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</si>
  <si>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</si>
  <si>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</si>
  <si>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</si>
  <si>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</si>
  <si>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</si>
  <si>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</si>
  <si>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</si>
  <si>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</si>
  <si>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</si>
  <si>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</si>
  <si>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</si>
  <si>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</si>
  <si>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</si>
  <si>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</si>
  <si>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</si>
  <si>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</si>
  <si>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</si>
  <si>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</si>
  <si>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</si>
  <si>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</si>
  <si>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</si>
  <si>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</si>
  <si>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</si>
  <si>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</si>
  <si>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</si>
  <si>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</si>
  <si>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</si>
  <si>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</si>
  <si>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</si>
  <si>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</si>
  <si>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</si>
  <si>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</si>
  <si>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</si>
  <si>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</si>
  <si>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</si>
  <si>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</si>
  <si>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</si>
  <si>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</si>
  <si>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</si>
  <si>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</si>
  <si>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</si>
  <si>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</si>
  <si>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</si>
  <si>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</si>
  <si>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</si>
  <si>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</si>
  <si>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</si>
  <si>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</si>
  <si>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</si>
  <si>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</si>
  <si>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</si>
  <si>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</si>
  <si>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</si>
  <si>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</si>
  <si>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</si>
  <si>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</si>
  <si>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</si>
  <si>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</si>
  <si>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</si>
  <si>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</si>
  <si>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</si>
  <si>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</si>
  <si>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</si>
  <si>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</si>
  <si>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</si>
  <si>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</si>
  <si>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</si>
  <si>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</si>
  <si>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</si>
  <si>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</si>
  <si>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</si>
  <si>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</si>
  <si>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</si>
  <si>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</si>
  <si>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</si>
  <si>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</si>
  <si>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</si>
  <si>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</si>
  <si>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</si>
  <si>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</si>
  <si>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</si>
  <si>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</si>
  <si>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</si>
  <si>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</si>
  <si>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</si>
  <si>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</si>
  <si>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</si>
  <si>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</si>
  <si>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</si>
  <si>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</si>
  <si>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</si>
  <si>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</si>
  <si>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</si>
  <si>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</si>
  <si>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</si>
  <si>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</si>
  <si>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</si>
  <si>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</si>
  <si>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</si>
  <si>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</si>
  <si>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</si>
  <si>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</si>
  <si>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</si>
  <si>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</si>
  <si>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</si>
  <si>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</si>
  <si>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</si>
  <si>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</si>
  <si>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</si>
  <si>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</si>
  <si>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</si>
  <si>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</si>
  <si>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</si>
  <si>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</si>
  <si>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</si>
  <si>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</si>
  <si>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</si>
  <si>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</si>
  <si>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</si>
  <si>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</si>
  <si>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</si>
  <si>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</si>
  <si>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</si>
  <si>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</si>
  <si>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</si>
  <si>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</si>
  <si>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</si>
  <si>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</si>
  <si>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</si>
  <si>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</si>
  <si>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</si>
  <si>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</si>
  <si>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</si>
  <si>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</si>
  <si>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</si>
  <si>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</si>
  <si>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</si>
  <si>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</si>
  <si>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</si>
  <si>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</si>
  <si>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</si>
  <si>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</si>
  <si>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</si>
  <si>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</si>
  <si>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</si>
  <si>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</si>
  <si>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</si>
  <si>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</si>
  <si>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</si>
  <si>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</si>
  <si>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</si>
  <si>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</si>
  <si>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</si>
  <si>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</si>
  <si>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</si>
  <si>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</si>
  <si>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</si>
  <si>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</si>
  <si>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</si>
  <si>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</si>
  <si>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</si>
  <si>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</si>
  <si>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</si>
  <si>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</si>
  <si>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</si>
  <si>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</si>
  <si>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</si>
  <si>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</si>
  <si>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</si>
  <si>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</si>
  <si>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</si>
  <si>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</si>
  <si>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</si>
  <si>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</si>
  <si>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</si>
  <si>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</si>
  <si>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</si>
  <si>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</si>
  <si>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</si>
  <si>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</si>
  <si>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</si>
  <si>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</si>
  <si>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</si>
  <si>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</si>
  <si>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</si>
  <si>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</si>
  <si>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</si>
  <si>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</si>
  <si>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</si>
  <si>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</si>
  <si>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</si>
  <si>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</si>
  <si>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</si>
  <si>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</si>
  <si>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</si>
  <si>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</si>
  <si>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</si>
  <si>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</si>
  <si>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</si>
  <si>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</si>
  <si>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</si>
  <si>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</si>
  <si>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</si>
  <si>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</si>
  <si>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</si>
  <si>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</si>
  <si>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</si>
  <si>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</si>
  <si>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</si>
  <si>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</si>
  <si>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</si>
  <si>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</si>
  <si>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</si>
  <si>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</si>
  <si>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</si>
  <si>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</si>
  <si>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</si>
  <si>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</si>
  <si>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</si>
  <si>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</si>
  <si>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</si>
  <si>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</si>
  <si>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</si>
  <si>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</si>
  <si>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</si>
  <si>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</si>
  <si>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</si>
  <si>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</si>
  <si>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</si>
  <si>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</si>
  <si>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</si>
  <si>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</si>
  <si>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</si>
  <si>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</si>
  <si>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</si>
  <si>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</si>
  <si>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</si>
  <si>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</si>
  <si>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</si>
  <si>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</si>
  <si>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</si>
  <si>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</si>
  <si>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</si>
  <si>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</si>
  <si>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</si>
  <si>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</si>
  <si>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</si>
  <si>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</si>
  <si>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</si>
  <si>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</si>
  <si>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</si>
  <si>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</si>
  <si>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</si>
  <si>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</si>
  <si>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</si>
  <si>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</si>
  <si>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</si>
  <si>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</si>
  <si>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</si>
  <si>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</si>
  <si>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</si>
  <si>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</si>
  <si>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</si>
  <si>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</si>
  <si>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</si>
  <si>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</si>
  <si>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</si>
  <si>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</si>
  <si>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</si>
  <si>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</si>
  <si>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</si>
  <si>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</si>
  <si>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</si>
  <si>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</si>
  <si>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</si>
  <si>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</si>
  <si>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</si>
  <si>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</si>
  <si>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</si>
  <si>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</si>
  <si>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</si>
  <si>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</si>
  <si>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</si>
  <si>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</si>
  <si>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</si>
  <si>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</si>
  <si>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</si>
  <si>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</si>
  <si>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</si>
  <si>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</si>
  <si>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</si>
  <si>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</si>
  <si>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</si>
  <si>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</si>
  <si>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</si>
  <si>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</si>
  <si>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</si>
  <si>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</si>
  <si>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</si>
  <si>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</si>
  <si>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</si>
  <si>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</si>
  <si>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</si>
  <si>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</si>
  <si>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</si>
  <si>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</si>
  <si>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</si>
  <si>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</si>
  <si>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</si>
  <si>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</si>
  <si>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</si>
  <si>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</si>
  <si>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</si>
  <si>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</si>
  <si>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</si>
  <si>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</si>
  <si>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</si>
  <si>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</si>
  <si>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</si>
  <si>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</si>
  <si>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</si>
  <si>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</si>
  <si>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</si>
  <si>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</si>
  <si>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</si>
  <si>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</si>
  <si>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</si>
  <si>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</si>
  <si>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</si>
  <si>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</si>
  <si>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</si>
  <si>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</si>
  <si>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</si>
  <si>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</si>
  <si>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</si>
  <si>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</si>
  <si>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</si>
  <si>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</si>
  <si>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</si>
  <si>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</si>
  <si>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</si>
  <si>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</si>
  <si>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</si>
  <si>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</si>
  <si>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</si>
  <si>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</si>
  <si>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</si>
  <si>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</si>
  <si>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</si>
  <si>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</si>
  <si>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</si>
  <si>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</si>
  <si>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</si>
  <si>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</si>
  <si>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</si>
  <si>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</si>
  <si>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</si>
  <si>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</si>
  <si>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</si>
  <si>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</si>
  <si>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</si>
  <si>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</si>
  <si>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</si>
  <si>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</si>
  <si>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</si>
  <si>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</si>
  <si>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</si>
  <si>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</si>
  <si>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</si>
  <si>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</si>
  <si>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</si>
  <si>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</si>
  <si>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</si>
  <si>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</si>
  <si>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</si>
  <si>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</si>
  <si>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</si>
  <si>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</si>
  <si>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</si>
  <si>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</si>
  <si>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</si>
  <si>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</si>
  <si>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</si>
  <si>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</si>
  <si>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</si>
  <si>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</si>
  <si>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</si>
  <si>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</si>
  <si>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</si>
  <si>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</si>
  <si>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</si>
  <si>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</si>
  <si>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</si>
  <si>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</si>
  <si>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</si>
  <si>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</si>
  <si>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</si>
  <si>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</si>
  <si>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</si>
  <si>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</si>
  <si>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</si>
  <si>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</si>
  <si>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</si>
  <si>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</si>
  <si>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</si>
  <si>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</si>
  <si>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</si>
  <si>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</si>
  <si>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</si>
  <si>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</si>
  <si>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</si>
  <si>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</si>
  <si>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</si>
  <si>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</si>
  <si>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</si>
  <si>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</si>
  <si>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</si>
  <si>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</si>
  <si>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</si>
  <si>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</si>
  <si>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</si>
  <si>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</si>
  <si>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</si>
  <si>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</si>
  <si>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</si>
  <si>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</si>
  <si>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</si>
  <si>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</si>
  <si>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</si>
  <si>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</si>
  <si>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</si>
  <si>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</si>
  <si>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</si>
  <si>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</si>
  <si>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</si>
  <si>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</si>
  <si>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</si>
  <si>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</si>
  <si>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</si>
  <si>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</si>
  <si>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</si>
  <si>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</si>
  <si>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</si>
  <si>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</si>
  <si>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</si>
  <si>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</si>
  <si>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</si>
  <si>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</si>
  <si>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</si>
  <si>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</si>
  <si>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</si>
  <si>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</si>
  <si>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</si>
  <si>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</si>
  <si>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</si>
  <si>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</si>
  <si>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</si>
  <si>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</si>
  <si>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</si>
  <si>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</si>
  <si>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</si>
  <si>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</si>
  <si>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</si>
  <si>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</si>
  <si>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</si>
  <si>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</si>
  <si>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</si>
  <si>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</si>
  <si>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</si>
  <si>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</si>
  <si>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</si>
  <si>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</si>
  <si>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</si>
  <si>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</si>
  <si>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</si>
  <si>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</si>
  <si>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</si>
  <si>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</si>
  <si>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</si>
  <si>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</si>
  <si>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</si>
  <si>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</si>
  <si>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</si>
  <si>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</si>
  <si>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</si>
  <si>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</si>
  <si>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</si>
  <si>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</si>
  <si>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</si>
  <si>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</si>
  <si>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</si>
  <si>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</si>
  <si>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</si>
  <si>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</si>
  <si>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</si>
  <si>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</si>
  <si>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</si>
  <si>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</si>
  <si>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</si>
  <si>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</si>
  <si>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</si>
  <si>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</si>
  <si>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</si>
  <si>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</si>
  <si>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</si>
  <si>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</si>
  <si>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</si>
  <si>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</si>
  <si>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</si>
  <si>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</si>
  <si>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</si>
  <si>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</si>
  <si>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</si>
  <si>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</si>
  <si>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</si>
  <si>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</si>
  <si>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</si>
  <si>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</si>
  <si>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</si>
  <si>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</si>
  <si>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</si>
  <si>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</si>
  <si>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</si>
  <si>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</si>
  <si>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</si>
  <si>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</si>
  <si>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</si>
  <si>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</si>
  <si>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</si>
  <si>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</si>
  <si>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</si>
  <si>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</si>
  <si>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</si>
  <si>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</si>
  <si>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</si>
  <si>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</si>
  <si>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</si>
  <si>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</si>
  <si>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</si>
  <si>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</si>
  <si>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</si>
  <si>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</si>
  <si>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</si>
  <si>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</si>
  <si>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</si>
  <si>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</si>
  <si>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</si>
  <si>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</si>
  <si>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</si>
  <si>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</si>
  <si>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</si>
  <si>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</si>
  <si>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</si>
  <si>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</si>
  <si>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</si>
  <si>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</si>
  <si>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</si>
  <si>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</si>
  <si>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</si>
  <si>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</si>
  <si>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</si>
  <si>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</si>
  <si>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</si>
  <si>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</si>
  <si>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</si>
  <si>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</si>
  <si>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</si>
  <si>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</si>
  <si>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</si>
  <si>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</si>
  <si>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</si>
  <si>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</si>
  <si>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</si>
  <si>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</si>
  <si>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</si>
  <si>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</si>
  <si>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</si>
  <si>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</si>
  <si>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</si>
  <si>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</si>
  <si>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</si>
  <si>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</si>
  <si>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</si>
  <si>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</si>
  <si>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</si>
  <si>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</si>
  <si>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</si>
  <si>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</si>
  <si>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</si>
  <si>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</si>
  <si>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</si>
  <si>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</si>
  <si>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</si>
  <si>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</si>
  <si>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</si>
  <si>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</si>
  <si>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</si>
  <si>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</si>
  <si>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</si>
  <si>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</si>
  <si>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</si>
  <si>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</si>
  <si>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</si>
  <si>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</si>
  <si>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</si>
  <si>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</si>
  <si>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</si>
  <si>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</si>
  <si>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</si>
  <si>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</si>
  <si>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</si>
  <si>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</si>
  <si>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</si>
  <si>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</si>
  <si>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</si>
  <si>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</si>
  <si>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</si>
  <si>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</si>
  <si>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</si>
  <si>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</si>
  <si>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</si>
  <si>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</si>
  <si>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</si>
  <si>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</si>
  <si>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</si>
  <si>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</si>
  <si>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</si>
  <si>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</si>
  <si>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</si>
  <si>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</si>
  <si>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</si>
  <si>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</si>
  <si>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</si>
  <si>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</si>
  <si>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</si>
  <si>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</si>
  <si>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</si>
  <si>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</si>
  <si>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</si>
  <si>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</si>
  <si>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</si>
  <si>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</si>
  <si>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</si>
  <si>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</si>
  <si>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</si>
  <si>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</si>
  <si>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</si>
  <si>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</si>
  <si>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</si>
  <si>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</si>
  <si>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</si>
  <si>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</si>
  <si>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</si>
  <si>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</si>
  <si>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</si>
  <si>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</si>
  <si>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</si>
  <si>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</si>
  <si>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</si>
  <si>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</si>
  <si>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</si>
  <si>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</si>
  <si>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</si>
  <si>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</si>
  <si>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</si>
  <si>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</si>
  <si>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</si>
  <si>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</si>
  <si>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</si>
  <si>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</si>
  <si>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</si>
  <si>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</si>
  <si>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</si>
  <si>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</si>
  <si>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</si>
  <si>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</si>
  <si>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</si>
  <si>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</si>
  <si>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</si>
  <si>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</si>
  <si>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</si>
  <si>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</si>
  <si>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</si>
  <si>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</si>
  <si>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</si>
  <si>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</si>
  <si>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</si>
  <si>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</si>
  <si>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</si>
  <si>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</si>
  <si>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</si>
  <si>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</si>
  <si>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</si>
  <si>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</si>
  <si>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</si>
  <si>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</si>
  <si>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</si>
  <si>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</si>
  <si>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</si>
  <si>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</si>
  <si>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</si>
  <si>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</si>
  <si>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</si>
  <si>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</si>
  <si>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</si>
  <si>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</si>
  <si>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</si>
  <si>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</si>
  <si>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</si>
  <si>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</si>
  <si>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</si>
  <si>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</si>
  <si>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</si>
  <si>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</si>
  <si>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</si>
  <si>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</si>
  <si>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</si>
  <si>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</si>
  <si>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</si>
  <si>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</si>
  <si>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</si>
  <si>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</si>
  <si>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</si>
  <si>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</si>
  <si>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</si>
  <si>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</si>
  <si>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</si>
  <si>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</si>
  <si>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</si>
  <si>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</si>
  <si>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</si>
  <si>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</si>
  <si>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</si>
  <si>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</si>
  <si>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</si>
  <si>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</si>
  <si>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</si>
  <si>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</si>
  <si>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</si>
  <si>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</si>
  <si>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</si>
  <si>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</si>
  <si>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</si>
  <si>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</si>
  <si>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</si>
  <si>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</si>
  <si>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</si>
  <si>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</si>
  <si>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</si>
  <si>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</si>
  <si>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</si>
  <si>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</si>
  <si>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</si>
  <si>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</si>
  <si>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</si>
  <si>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</si>
  <si>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</si>
  <si>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</si>
  <si>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</si>
  <si>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</si>
  <si>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</si>
  <si>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</si>
  <si>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</si>
  <si>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</si>
  <si>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</si>
  <si>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</si>
  <si>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</si>
  <si>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</si>
  <si>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</si>
  <si>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</si>
  <si>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</si>
  <si>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</si>
  <si>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</si>
  <si>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</si>
  <si>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</si>
  <si>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</si>
  <si>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</si>
  <si>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</si>
  <si>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</si>
  <si>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</si>
  <si>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</si>
  <si>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</si>
  <si>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</si>
  <si>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</si>
  <si>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</si>
  <si>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</si>
  <si>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</si>
  <si>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</si>
  <si>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</si>
  <si>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</si>
  <si>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</si>
  <si>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</si>
  <si>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</si>
  <si>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</si>
  <si>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</si>
  <si>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</si>
  <si>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</si>
  <si>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</si>
  <si>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</si>
  <si>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</si>
  <si>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</si>
  <si>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</si>
  <si>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</si>
  <si>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</si>
  <si>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</si>
  <si>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</si>
  <si>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</si>
  <si>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</si>
  <si>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</si>
  <si>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</si>
  <si>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</si>
  <si>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</si>
  <si>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</si>
  <si>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</si>
  <si>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</si>
  <si>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</si>
  <si>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</si>
  <si>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</si>
  <si>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</si>
  <si>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</si>
  <si>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</si>
  <si>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</si>
  <si>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</si>
  <si>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</si>
  <si>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</si>
  <si>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</si>
  <si>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</si>
  <si>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</si>
  <si>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</si>
  <si>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</si>
  <si>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</si>
  <si>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</si>
  <si>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</si>
  <si>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</si>
  <si>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</si>
  <si>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</si>
  <si>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</si>
  <si>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</si>
  <si>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</si>
  <si>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</si>
  <si>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</si>
  <si>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</si>
  <si>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</si>
  <si>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</si>
  <si>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</si>
  <si>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</si>
  <si>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</si>
  <si>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</si>
  <si>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</si>
  <si>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</si>
  <si>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</si>
  <si>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</si>
  <si>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</si>
  <si>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</si>
  <si>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</si>
  <si>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</si>
  <si>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</si>
  <si>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</si>
  <si>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</si>
  <si>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</si>
  <si>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</si>
  <si>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</si>
  <si>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</si>
  <si>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</si>
  <si>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</si>
  <si>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</si>
  <si>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</si>
  <si>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</si>
  <si>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</si>
  <si>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</si>
  <si>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</si>
  <si>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</si>
  <si>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</si>
  <si>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</si>
  <si>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</si>
  <si>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</si>
  <si>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</si>
  <si>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</si>
  <si>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</si>
  <si>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</si>
  <si>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</si>
  <si>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</si>
  <si>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</si>
  <si>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</si>
  <si>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</si>
  <si>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</si>
  <si>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</si>
  <si>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</si>
  <si>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</si>
  <si>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</si>
  <si>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</si>
  <si>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</si>
  <si>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</si>
  <si>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</si>
  <si>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</si>
  <si>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</si>
  <si>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</si>
  <si>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</si>
  <si>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</si>
  <si>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</si>
  <si>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</si>
  <si>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</si>
  <si>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</si>
  <si>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</si>
  <si>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</si>
  <si>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</si>
  <si>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</si>
  <si>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</si>
  <si>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</si>
  <si>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</si>
  <si>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</si>
  <si>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</si>
  <si>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</si>
  <si>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</si>
  <si>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</si>
  <si>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</si>
  <si>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</si>
  <si>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</si>
  <si>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</si>
  <si>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</si>
  <si>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</si>
  <si>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</si>
  <si>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</si>
  <si>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</si>
  <si>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</si>
  <si>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</si>
  <si>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</si>
  <si>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</si>
  <si>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</si>
  <si>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</si>
  <si>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</si>
  <si>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</si>
  <si>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</si>
  <si>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</si>
  <si>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</si>
  <si>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</si>
  <si>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</si>
  <si>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</si>
  <si>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</si>
  <si>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</si>
  <si>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</si>
  <si>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</si>
  <si>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</si>
  <si>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</si>
  <si>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</si>
  <si>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</si>
  <si>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</si>
  <si>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</si>
  <si>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</si>
  <si>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</si>
  <si>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</si>
  <si>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</si>
  <si>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</si>
  <si>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</si>
  <si>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</si>
  <si>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</si>
  <si>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</si>
  <si>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</si>
  <si>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</si>
  <si>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</si>
  <si>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</si>
  <si>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</si>
  <si>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</si>
  <si>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</si>
  <si>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</si>
  <si>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</si>
  <si>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</si>
  <si>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</si>
  <si>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</si>
  <si>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</si>
  <si>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</si>
  <si>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</si>
  <si>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</si>
  <si>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</si>
  <si>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</si>
  <si>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</si>
  <si>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</si>
  <si>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</si>
  <si>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</si>
  <si>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</si>
  <si>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</si>
  <si>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</si>
  <si>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</si>
  <si>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</si>
  <si>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</si>
  <si>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</si>
  <si>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</si>
  <si>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</si>
  <si>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</si>
  <si>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</si>
  <si>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</si>
  <si>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</si>
  <si>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</si>
  <si>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</si>
  <si>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</si>
  <si>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</si>
  <si>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</si>
  <si>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</si>
  <si>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</si>
  <si>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</si>
  <si>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</si>
  <si>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</si>
  <si>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</si>
  <si>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</si>
  <si>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</si>
  <si>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</si>
  <si>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</si>
  <si>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</si>
  <si>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</si>
  <si>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</si>
  <si>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</si>
  <si>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</si>
  <si>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</si>
  <si>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</si>
  <si>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</si>
  <si>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</si>
  <si>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</si>
  <si>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</si>
  <si>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</si>
  <si>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</si>
  <si>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</si>
  <si>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</si>
  <si>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</si>
  <si>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</si>
  <si>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</si>
  <si>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</si>
  <si>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</si>
  <si>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</si>
  <si>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</si>
  <si>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</si>
  <si>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</si>
  <si>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</si>
  <si>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</si>
  <si>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</si>
  <si>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</si>
  <si>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</si>
  <si>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</si>
  <si>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</si>
  <si>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</si>
  <si>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</si>
  <si>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</si>
  <si>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</si>
  <si>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</si>
  <si>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</si>
  <si>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</si>
  <si>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</si>
  <si>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</si>
  <si>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</si>
  <si>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</si>
  <si>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</si>
  <si>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</si>
  <si>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</si>
  <si>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</si>
  <si>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</si>
  <si>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</si>
  <si>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</si>
  <si>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</si>
  <si>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</si>
  <si>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</si>
  <si>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</si>
  <si>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</si>
  <si>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</si>
  <si>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</si>
  <si>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</si>
  <si>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</si>
  <si>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</si>
  <si>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</si>
  <si>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</si>
  <si>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</si>
  <si>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</si>
  <si>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</si>
  <si>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</si>
  <si>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</si>
  <si>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</si>
  <si>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</si>
  <si>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</si>
  <si>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</si>
  <si>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</si>
  <si>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</si>
  <si>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</si>
  <si>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</si>
  <si>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</si>
  <si>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</si>
  <si>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</si>
  <si>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</si>
  <si>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</si>
  <si>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</si>
  <si>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</si>
  <si>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</si>
  <si>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</si>
  <si>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</si>
  <si>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</si>
  <si>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</si>
  <si>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</si>
  <si>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</si>
  <si>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</si>
  <si>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</si>
  <si>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</si>
  <si>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</si>
  <si>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</si>
  <si>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</si>
  <si>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</si>
  <si>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</si>
  <si>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</si>
  <si>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</si>
  <si>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</si>
  <si>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</si>
  <si>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</si>
  <si>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</si>
  <si>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</si>
  <si>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</si>
  <si>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</si>
  <si>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</si>
  <si>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</si>
  <si>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</si>
  <si>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</si>
  <si>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</si>
  <si>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</si>
  <si>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</si>
  <si>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</si>
  <si>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</si>
  <si>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</si>
  <si>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</si>
  <si>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</si>
  <si>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</si>
  <si>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</si>
  <si>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</si>
  <si>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</si>
  <si>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</si>
  <si>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</si>
  <si>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</si>
  <si>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</si>
  <si>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</si>
  <si>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</si>
  <si>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</si>
  <si>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</si>
  <si>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</si>
  <si>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</si>
  <si>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</si>
  <si>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</si>
  <si>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</si>
  <si>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</si>
  <si>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</si>
  <si>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</si>
  <si>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</si>
  <si>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</si>
  <si>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</si>
  <si>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</si>
  <si>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</si>
  <si>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</si>
  <si>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</si>
  <si>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</si>
  <si>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</si>
  <si>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</si>
  <si>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</si>
  <si>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</si>
  <si>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</si>
  <si>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</si>
  <si>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</si>
  <si>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</si>
  <si>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</si>
  <si>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</si>
  <si>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</si>
  <si>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</si>
  <si>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</si>
  <si>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</si>
  <si>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</si>
  <si>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</si>
  <si>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</si>
  <si>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</si>
  <si>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</si>
  <si>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</si>
  <si>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</si>
  <si>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</si>
  <si>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</si>
  <si>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</si>
  <si>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</si>
  <si>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</si>
  <si>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</si>
  <si>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</si>
  <si>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</si>
  <si>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</si>
  <si>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</si>
  <si>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</si>
  <si>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</si>
  <si>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</si>
  <si>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</si>
  <si>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</si>
  <si>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</si>
  <si>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</si>
  <si>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</si>
  <si>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</si>
  <si>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</si>
  <si>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</si>
  <si>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</si>
  <si>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</si>
  <si>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</si>
  <si>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</si>
  <si>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</si>
  <si>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</si>
  <si>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</si>
  <si>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</si>
  <si>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</si>
  <si>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</si>
  <si>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</si>
  <si>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</si>
  <si>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</si>
  <si>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</si>
  <si>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</si>
  <si>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</si>
  <si>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</si>
  <si>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</si>
  <si>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</si>
  <si>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</si>
  <si>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</si>
  <si>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</si>
  <si>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</si>
  <si>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</si>
  <si>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</si>
  <si>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</si>
  <si>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</si>
  <si>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</si>
  <si>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</si>
  <si>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</si>
  <si>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</si>
  <si>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</si>
  <si>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</si>
  <si>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</si>
  <si>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</si>
  <si>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</si>
  <si>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</si>
  <si>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</si>
  <si>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</si>
  <si>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</si>
  <si>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</si>
  <si>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</si>
  <si>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</si>
  <si>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</si>
  <si>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</si>
  <si>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</si>
  <si>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</si>
  <si>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</si>
  <si>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</si>
  <si>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</si>
  <si>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</si>
  <si>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</si>
  <si>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</si>
  <si>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</si>
  <si>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</si>
  <si>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</si>
  <si>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</si>
  <si>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</si>
  <si>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</si>
  <si>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</si>
  <si>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</si>
  <si>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</si>
  <si>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</si>
  <si>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</si>
  <si>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</si>
  <si>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</si>
  <si>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</si>
  <si>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</si>
  <si>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</si>
  <si>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</si>
  <si>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</si>
  <si>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</si>
  <si>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</si>
  <si>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</si>
  <si>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</si>
  <si>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</si>
  <si>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</si>
  <si>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</si>
  <si>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</si>
  <si>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</si>
  <si>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</si>
  <si>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</si>
  <si>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</si>
  <si>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</si>
  <si>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</si>
  <si>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</si>
  <si>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</si>
  <si>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</si>
  <si>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</si>
  <si>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</si>
  <si>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</si>
  <si>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</si>
  <si>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</si>
  <si>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</si>
  <si>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</si>
  <si>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</si>
  <si>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</si>
  <si>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</si>
  <si>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</si>
  <si>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</si>
  <si>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</si>
  <si>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</si>
  <si>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</si>
  <si>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</si>
  <si>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</si>
  <si>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</si>
  <si>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</si>
  <si>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</si>
  <si>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</si>
  <si>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</si>
  <si>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</si>
  <si>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</si>
  <si>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</si>
  <si>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</si>
  <si>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</si>
  <si>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</si>
  <si>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</si>
  <si>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</si>
  <si>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</si>
  <si>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</si>
  <si>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</si>
  <si>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</si>
  <si>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</si>
  <si>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</si>
  <si>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</si>
  <si>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</si>
  <si>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</si>
  <si>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</si>
  <si>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</si>
  <si>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</si>
  <si>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</si>
  <si>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</si>
  <si>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</si>
  <si>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</si>
  <si>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</si>
  <si>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</si>
  <si>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</si>
  <si>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</si>
  <si>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</si>
  <si>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</si>
  <si>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</si>
  <si>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</si>
  <si>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</si>
  <si>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</si>
  <si>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</si>
  <si>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</si>
  <si>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</si>
  <si>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</si>
  <si>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</si>
  <si>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</si>
  <si>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</si>
  <si>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</si>
  <si>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</si>
  <si>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</si>
  <si>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</si>
  <si>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</si>
  <si>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</si>
  <si>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</si>
  <si>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</si>
  <si>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</si>
  <si>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</si>
  <si>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</si>
  <si>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</si>
  <si>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</si>
  <si>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</si>
  <si>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</si>
  <si>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</si>
  <si>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</si>
  <si>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</si>
  <si>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</si>
  <si>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</si>
  <si>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</si>
  <si>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</si>
  <si>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</si>
  <si>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</si>
  <si>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</si>
  <si>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</si>
  <si>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</si>
  <si>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</si>
  <si>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</si>
  <si>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</si>
  <si>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</si>
  <si>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</si>
  <si>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</si>
  <si>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</si>
  <si>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</si>
  <si>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</si>
  <si>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</si>
  <si>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</si>
  <si>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</si>
  <si>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</si>
  <si>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</si>
  <si>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</si>
  <si>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</si>
  <si>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</si>
  <si>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</si>
  <si>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</si>
  <si>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</si>
  <si>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</si>
  <si>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</si>
  <si>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</si>
  <si>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</si>
  <si>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</si>
  <si>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</si>
  <si>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</si>
  <si>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</si>
  <si>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</si>
  <si>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</si>
  <si>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</si>
  <si>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</si>
  <si>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</si>
  <si>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</si>
  <si>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</si>
  <si>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</si>
  <si>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</si>
  <si>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</si>
  <si>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</si>
  <si>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</si>
  <si>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</si>
  <si>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</si>
  <si>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</si>
  <si>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</si>
  <si>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</si>
  <si>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</si>
  <si>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</si>
  <si>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</si>
  <si>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</si>
  <si>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</si>
  <si>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</si>
  <si>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</si>
  <si>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</si>
  <si>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</si>
  <si>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</si>
  <si>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</si>
  <si>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</si>
  <si>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</si>
  <si>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</si>
  <si>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</si>
  <si>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</si>
  <si>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</si>
  <si>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</si>
  <si>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</si>
  <si>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</si>
  <si>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</si>
  <si>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</si>
  <si>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</si>
  <si>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</si>
  <si>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</si>
  <si>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</si>
  <si>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</si>
  <si>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</si>
  <si>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</si>
  <si>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</si>
  <si>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</si>
  <si>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</si>
  <si>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</si>
  <si>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</si>
  <si>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</si>
  <si>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</si>
  <si>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</si>
  <si>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</si>
  <si>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</si>
  <si>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</si>
  <si>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</si>
  <si>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</si>
  <si>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</si>
  <si>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</si>
  <si>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</si>
  <si>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</si>
  <si>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</si>
  <si>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</si>
  <si>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</si>
  <si>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</si>
  <si>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</si>
  <si>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</si>
  <si>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</si>
  <si>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</si>
  <si>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</si>
  <si>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</si>
  <si>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</si>
  <si>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</si>
  <si>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</si>
  <si>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</si>
  <si>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</si>
  <si>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</si>
  <si>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</si>
  <si>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</si>
  <si>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</si>
  <si>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</si>
  <si>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</si>
  <si>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</si>
  <si>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</si>
  <si>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</si>
  <si>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</si>
  <si>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</si>
  <si>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</si>
  <si>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</si>
  <si>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</si>
  <si>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</si>
  <si>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</si>
  <si>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</si>
  <si>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</si>
  <si>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</si>
  <si>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</si>
  <si>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</si>
  <si>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</si>
  <si>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</si>
  <si>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</si>
  <si>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</si>
  <si>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</si>
  <si>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</si>
  <si>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</si>
  <si>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</si>
  <si>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</si>
  <si>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</si>
  <si>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</si>
  <si>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</si>
  <si>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</si>
  <si>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</si>
  <si>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</si>
  <si>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</si>
  <si>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</si>
  <si>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</si>
  <si>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</si>
  <si>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</si>
  <si>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</si>
  <si>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</si>
  <si>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</si>
  <si>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</si>
  <si>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</si>
  <si>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</si>
  <si>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</si>
  <si>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</si>
  <si>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</si>
  <si>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</si>
  <si>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</si>
  <si>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</si>
  <si>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</si>
  <si>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</si>
  <si>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</si>
  <si>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</si>
  <si>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</si>
  <si>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</si>
  <si>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</si>
  <si>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</si>
  <si>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</si>
  <si>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</si>
  <si>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</si>
  <si>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</si>
  <si>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</si>
  <si>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</si>
  <si>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</si>
  <si>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</si>
  <si>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</si>
  <si>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</si>
  <si>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</si>
  <si>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</si>
  <si>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</si>
  <si>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</si>
  <si>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</si>
  <si>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</si>
  <si>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</si>
  <si>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</si>
  <si>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</si>
  <si>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</si>
  <si>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</si>
  <si>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</si>
  <si>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</si>
  <si>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</si>
  <si>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</si>
  <si>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</si>
  <si>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</si>
  <si>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</si>
  <si>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</si>
  <si>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</si>
  <si>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</si>
  <si>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</si>
  <si>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</si>
  <si>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</si>
  <si>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</si>
  <si>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</si>
  <si>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</si>
  <si>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</si>
  <si>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</si>
  <si>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</si>
  <si>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</si>
  <si>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</si>
  <si>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</si>
  <si>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</si>
  <si>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</si>
  <si>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</si>
  <si>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</si>
  <si>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</si>
  <si>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</si>
  <si>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</si>
  <si>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</si>
  <si>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</si>
  <si>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</si>
  <si>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</si>
  <si>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</si>
  <si>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</si>
  <si>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</si>
  <si>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</si>
  <si>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</si>
  <si>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</si>
  <si>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</si>
  <si>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</si>
  <si>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</si>
  <si>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</si>
  <si>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</si>
  <si>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</si>
  <si>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</si>
  <si>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</si>
  <si>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</si>
  <si>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</si>
  <si>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</si>
  <si>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</si>
  <si>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</si>
  <si>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</si>
  <si>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</si>
  <si>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</si>
  <si>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</si>
  <si>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</si>
  <si>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</si>
  <si>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</si>
  <si>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</si>
  <si>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</si>
  <si>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</si>
  <si>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</si>
  <si>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</si>
  <si>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</si>
  <si>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</si>
  <si>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</si>
  <si>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</si>
  <si>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</si>
  <si>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</si>
  <si>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</si>
  <si>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</si>
  <si>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</si>
  <si>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</si>
  <si>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</si>
  <si>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</si>
  <si>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</si>
  <si>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</si>
  <si>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</si>
  <si>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</si>
  <si>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</si>
  <si>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</si>
  <si>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</si>
  <si>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</si>
  <si>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</si>
  <si>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</si>
  <si>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</si>
  <si>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</si>
  <si>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</si>
  <si>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</si>
  <si>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</si>
  <si>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</si>
  <si>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</si>
  <si>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</si>
  <si>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</si>
  <si>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</si>
  <si>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</si>
  <si>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</si>
  <si>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</si>
  <si>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</si>
  <si>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</si>
  <si>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</si>
  <si>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</si>
  <si>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</si>
  <si>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</si>
  <si>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</si>
  <si>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</si>
  <si>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</si>
  <si>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</si>
  <si>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</si>
  <si>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</si>
  <si>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</si>
  <si>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</si>
  <si>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</si>
  <si>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</si>
  <si>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</si>
  <si>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</si>
  <si>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</si>
  <si>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</si>
  <si>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</si>
  <si>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</si>
  <si>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</si>
  <si>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</si>
  <si>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</si>
  <si>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</si>
  <si>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</si>
  <si>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</si>
  <si>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</si>
  <si>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</si>
  <si>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</si>
  <si>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</si>
  <si>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</si>
  <si>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</si>
  <si>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</si>
  <si>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</si>
  <si>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</si>
  <si>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</si>
  <si>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</si>
  <si>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</si>
  <si>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</si>
  <si>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</si>
  <si>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</si>
  <si>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</si>
  <si>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</si>
  <si>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</si>
  <si>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</si>
  <si>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</si>
  <si>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</si>
  <si>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</si>
  <si>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</si>
  <si>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</si>
  <si>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</si>
  <si>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</si>
  <si>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</si>
  <si>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</si>
  <si>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</si>
  <si>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</si>
  <si>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</si>
  <si>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</si>
  <si>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</si>
  <si>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</si>
  <si>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</si>
  <si>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</si>
  <si>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</si>
  <si>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</si>
  <si>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</si>
  <si>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</si>
  <si>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</si>
  <si>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</si>
  <si>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</si>
  <si>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</si>
  <si>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</si>
  <si>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</si>
  <si>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</si>
  <si>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</si>
  <si>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</si>
  <si>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</si>
  <si>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</si>
  <si>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</si>
  <si>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</si>
  <si>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</si>
  <si>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</si>
  <si>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</si>
  <si>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</si>
  <si>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</si>
  <si>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</si>
  <si>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</si>
  <si>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</si>
  <si>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</si>
  <si>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</si>
  <si>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</si>
  <si>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</si>
  <si>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</si>
  <si>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</si>
  <si>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</si>
  <si>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</si>
  <si>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</si>
  <si>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</si>
  <si>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</si>
  <si>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</si>
  <si>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</si>
  <si>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</si>
  <si>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</si>
  <si>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</si>
  <si>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</si>
  <si>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</si>
  <si>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</si>
  <si>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</si>
  <si>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</si>
  <si>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</si>
  <si>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</si>
  <si>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</si>
  <si>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</si>
  <si>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</si>
  <si>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</si>
  <si>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</si>
  <si>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</si>
  <si>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</si>
  <si>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</si>
  <si>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</si>
  <si>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</si>
  <si>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</si>
  <si>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</si>
  <si>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</si>
  <si>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</si>
  <si>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</si>
  <si>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</si>
  <si>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</si>
  <si>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</si>
  <si>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</si>
  <si>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</si>
  <si>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</si>
  <si>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</si>
  <si>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</si>
  <si>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</si>
  <si>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</si>
  <si>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</si>
  <si>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</si>
  <si>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</si>
  <si>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</si>
  <si>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</si>
  <si>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</si>
  <si>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</si>
  <si>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</si>
  <si>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</si>
  <si>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</si>
  <si>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</si>
  <si>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</si>
  <si>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</si>
  <si>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</si>
  <si>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</si>
  <si>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</si>
  <si>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</si>
  <si>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</si>
  <si>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</si>
  <si>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</si>
  <si>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</si>
  <si>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</si>
  <si>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</si>
  <si>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</si>
  <si>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</si>
  <si>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</si>
  <si>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</si>
  <si>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</si>
  <si>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</si>
  <si>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</si>
  <si>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</si>
  <si>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</si>
  <si>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</si>
  <si>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</si>
  <si>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</si>
  <si>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</si>
  <si>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</si>
  <si>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</si>
  <si>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</si>
  <si>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</si>
  <si>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</si>
  <si>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</si>
  <si>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</si>
  <si>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</si>
  <si>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</si>
  <si>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</si>
  <si>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</si>
  <si>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</si>
  <si>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</si>
  <si>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</si>
  <si>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</si>
  <si>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</si>
  <si>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</si>
  <si>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</si>
  <si>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</si>
  <si>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</si>
  <si>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</si>
  <si>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</si>
  <si>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</si>
  <si>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</si>
  <si>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</si>
  <si>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</si>
  <si>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</si>
  <si>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</si>
  <si>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</si>
  <si>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</si>
  <si>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</si>
  <si>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</si>
  <si>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</si>
  <si>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</si>
  <si>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</si>
  <si>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</si>
  <si>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</si>
  <si>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</si>
  <si>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</si>
  <si>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</si>
  <si>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</si>
  <si>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</si>
  <si>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</si>
  <si>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</si>
  <si>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</si>
  <si>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</si>
  <si>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</si>
  <si>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</si>
  <si>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</si>
  <si>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</si>
  <si>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</si>
  <si>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</si>
  <si>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</si>
  <si>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</si>
  <si>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</si>
  <si>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</si>
  <si>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</si>
  <si>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</si>
  <si>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</si>
  <si>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</si>
  <si>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</si>
  <si>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</si>
  <si>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</si>
  <si>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</si>
  <si>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</si>
  <si>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</si>
  <si>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</si>
  <si>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</si>
  <si>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</si>
  <si>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</si>
  <si>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</si>
  <si>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</si>
  <si>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</si>
  <si>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</si>
  <si>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</si>
  <si>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</si>
  <si>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</si>
  <si>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</si>
  <si>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</si>
  <si>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</si>
  <si>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</si>
  <si>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</si>
  <si>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</si>
  <si>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</si>
  <si>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</si>
  <si>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</si>
  <si>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</si>
  <si>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</si>
  <si>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</si>
  <si>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</si>
  <si>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</si>
  <si>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</si>
  <si>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</si>
  <si>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</si>
  <si>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</si>
  <si>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</si>
  <si>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</si>
  <si>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</si>
  <si>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</si>
  <si>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</si>
  <si>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</si>
  <si>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</si>
  <si>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</si>
  <si>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</si>
  <si>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</si>
  <si>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</si>
  <si>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</si>
  <si>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</si>
  <si>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</si>
  <si>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</si>
  <si>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</si>
  <si>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</si>
  <si>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</si>
  <si>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</si>
  <si>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</si>
  <si>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</si>
  <si>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</si>
  <si>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</si>
  <si>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</si>
  <si>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</si>
  <si>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</si>
  <si>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</si>
  <si>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</si>
  <si>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</si>
  <si>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</si>
  <si>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</si>
  <si>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</si>
  <si>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</si>
  <si>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</si>
  <si>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</si>
  <si>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</si>
  <si>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</si>
  <si>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</si>
  <si>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</si>
  <si>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</si>
  <si>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</si>
  <si>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</si>
  <si>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</si>
  <si>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</si>
  <si>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</si>
  <si>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</si>
  <si>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</si>
  <si>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</si>
  <si>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</si>
  <si>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</si>
  <si>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</si>
  <si>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</si>
  <si>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</si>
  <si>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</si>
  <si>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</si>
  <si>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</si>
  <si>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</si>
  <si>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</si>
  <si>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</si>
  <si>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</si>
  <si>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</si>
  <si>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</si>
  <si>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</si>
  <si>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</si>
  <si>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</si>
  <si>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</si>
  <si>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</si>
  <si>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</si>
  <si>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</si>
  <si>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</si>
  <si>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</si>
  <si>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</si>
  <si>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</si>
  <si>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</si>
  <si>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</si>
  <si>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</si>
  <si>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</si>
  <si>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</si>
  <si>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</si>
  <si>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</si>
  <si>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</si>
  <si>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</si>
  <si>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</si>
  <si>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</si>
  <si>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</si>
  <si>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</si>
  <si>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</si>
  <si>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</si>
  <si>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</si>
  <si>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</si>
  <si>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</si>
  <si>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</si>
  <si>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</si>
  <si>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</si>
  <si>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</si>
  <si>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</si>
  <si>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</si>
  <si>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</si>
  <si>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</si>
  <si>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</si>
  <si>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</si>
  <si>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</si>
  <si>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</si>
  <si>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</si>
  <si>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</si>
  <si>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</si>
  <si>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</si>
  <si>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</si>
  <si>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</si>
  <si>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</si>
  <si>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</si>
  <si>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</si>
  <si>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</si>
  <si>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</si>
  <si>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</si>
  <si>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</si>
  <si>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</si>
  <si>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</si>
  <si>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</si>
  <si>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</si>
  <si>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</si>
  <si>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</si>
  <si>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</si>
  <si>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</si>
  <si>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</si>
  <si>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</si>
  <si>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</si>
  <si>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</si>
  <si>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</si>
  <si>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</si>
  <si>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</si>
  <si>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</si>
  <si>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</si>
  <si>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</si>
  <si>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</si>
  <si>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</si>
  <si>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</si>
  <si>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</si>
  <si>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</si>
  <si>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</si>
  <si>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</si>
  <si>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</si>
  <si>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</si>
  <si>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</si>
  <si>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</si>
  <si>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</si>
  <si>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</si>
  <si>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</si>
  <si>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</si>
  <si>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</si>
  <si>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</si>
  <si>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</si>
  <si>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</si>
  <si>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</si>
  <si>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</si>
  <si>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</si>
  <si>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</si>
  <si>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</si>
  <si>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</si>
  <si>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</si>
  <si>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</si>
  <si>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</si>
  <si>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</si>
  <si>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</si>
  <si>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</si>
  <si>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</si>
  <si>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</si>
  <si>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</si>
  <si>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</si>
  <si>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</si>
  <si>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</si>
  <si>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</si>
  <si>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</si>
  <si>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</si>
  <si>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</si>
  <si>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</si>
  <si>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</si>
  <si>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</si>
  <si>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</si>
  <si>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</si>
  <si>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</si>
  <si>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</si>
  <si>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</si>
  <si>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</si>
  <si>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</si>
  <si>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</si>
  <si>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</si>
  <si>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</si>
  <si>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</si>
  <si>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</si>
  <si>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</si>
  <si>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</si>
  <si>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</si>
  <si>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</si>
  <si>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</si>
  <si>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</si>
  <si>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</si>
  <si>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</si>
  <si>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</si>
  <si>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</si>
  <si>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</si>
  <si>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</si>
  <si>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</si>
  <si>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</si>
  <si>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</si>
  <si>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</si>
  <si>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</si>
  <si>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</si>
  <si>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</si>
  <si>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</si>
  <si>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</si>
  <si>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</si>
  <si>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</si>
  <si>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</si>
  <si>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</si>
  <si>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</si>
  <si>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</si>
  <si>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</si>
  <si>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</si>
  <si>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</si>
  <si>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</si>
  <si>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</si>
  <si>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</si>
  <si>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</si>
  <si>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</si>
  <si>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</si>
  <si>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</si>
  <si>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</si>
  <si>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</si>
  <si>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</si>
  <si>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</si>
  <si>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</si>
  <si>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</si>
  <si>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</si>
  <si>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</si>
  <si>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</si>
  <si>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</si>
  <si>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</si>
  <si>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</si>
  <si>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</si>
  <si>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</si>
  <si>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</si>
  <si>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</si>
  <si>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</si>
  <si>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</si>
  <si>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</si>
  <si>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</si>
  <si>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</si>
  <si>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</si>
  <si>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</si>
  <si>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</si>
  <si>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</si>
  <si>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</si>
  <si>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</si>
  <si>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</si>
  <si>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</si>
  <si>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</si>
  <si>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</si>
  <si>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</si>
  <si>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</si>
  <si>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</si>
  <si>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</si>
  <si>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</si>
  <si>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</si>
  <si>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</si>
  <si>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</si>
  <si>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</si>
  <si>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</si>
  <si>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</si>
  <si>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</si>
  <si>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</si>
  <si>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</si>
  <si>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</si>
  <si>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</si>
  <si>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</si>
  <si>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</si>
  <si>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</si>
  <si>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</si>
  <si>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</si>
  <si>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</si>
  <si>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</si>
  <si>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</si>
  <si>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</si>
  <si>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</si>
  <si>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</si>
  <si>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</si>
  <si>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</si>
  <si>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</si>
  <si>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</si>
  <si>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</si>
  <si>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</si>
  <si>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</si>
  <si>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</si>
  <si>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</si>
  <si>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</si>
  <si>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</si>
  <si>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</si>
  <si>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</si>
  <si>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</si>
  <si>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</si>
  <si>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</si>
  <si>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</si>
  <si>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</si>
  <si>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</si>
  <si>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</si>
  <si>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</si>
  <si>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</si>
  <si>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</si>
  <si>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</si>
  <si>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</si>
  <si>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</si>
  <si>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</si>
  <si>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</si>
  <si>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</si>
  <si>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</si>
  <si>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</si>
  <si>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</si>
  <si>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</si>
  <si>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</si>
  <si>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</si>
  <si>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</si>
  <si>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</si>
  <si>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</si>
  <si>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</si>
  <si>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</si>
  <si>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</si>
  <si>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</si>
  <si>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</si>
  <si>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</si>
  <si>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</si>
  <si>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</si>
  <si>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</si>
  <si>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</si>
  <si>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</si>
  <si>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</si>
  <si>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</si>
  <si>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</si>
  <si>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</si>
  <si>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</si>
  <si>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</si>
  <si>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</si>
  <si>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</si>
  <si>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</si>
  <si>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</si>
  <si>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</si>
  <si>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</si>
  <si>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</si>
  <si>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</si>
  <si>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</si>
  <si>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</si>
  <si>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</si>
  <si>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</si>
  <si>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</si>
  <si>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</si>
  <si>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</si>
  <si>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</si>
  <si>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</si>
  <si>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</si>
  <si>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</si>
  <si>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</si>
  <si>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</si>
  <si>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</si>
  <si>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</si>
  <si>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</si>
  <si>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</si>
  <si>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</si>
  <si>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</si>
  <si>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</si>
  <si>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</si>
  <si>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</si>
  <si>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</si>
  <si>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</si>
  <si>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</si>
  <si>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</si>
  <si>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</si>
  <si>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</si>
  <si>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</si>
  <si>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</si>
  <si>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</si>
  <si>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</si>
  <si>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</si>
  <si>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</si>
  <si>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</si>
  <si>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</si>
  <si>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</si>
  <si>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</si>
  <si>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</si>
  <si>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</si>
  <si>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</si>
  <si>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</si>
  <si>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</si>
  <si>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</si>
  <si>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</si>
  <si>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</si>
  <si>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</si>
  <si>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</si>
  <si>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</si>
  <si>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</si>
  <si>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</si>
  <si>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</si>
  <si>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</si>
  <si>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</si>
  <si>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</si>
  <si>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</si>
  <si>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</si>
  <si>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</si>
  <si>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</si>
  <si>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</si>
  <si>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</si>
  <si>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</si>
  <si>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</si>
  <si>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</si>
  <si>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</si>
  <si>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</si>
  <si>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</si>
  <si>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</si>
  <si>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</si>
  <si>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</si>
  <si>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</si>
  <si>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</si>
  <si>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</si>
  <si>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</si>
  <si>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</si>
  <si>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</si>
  <si>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</si>
  <si>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</si>
  <si>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</si>
  <si>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</si>
  <si>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</si>
  <si>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</si>
  <si>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</si>
  <si>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</si>
  <si>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</si>
  <si>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</si>
  <si>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</si>
  <si>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</si>
  <si>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</si>
  <si>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</si>
  <si>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</si>
  <si>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</si>
  <si>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</si>
  <si>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</si>
  <si>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</si>
  <si>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</si>
  <si>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</si>
  <si>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</si>
  <si>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</si>
  <si>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</si>
  <si>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</si>
  <si>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</si>
  <si>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</si>
  <si>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</si>
  <si>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</si>
  <si>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</si>
  <si>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</si>
  <si>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</si>
  <si>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</si>
  <si>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</si>
  <si>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</si>
  <si>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</si>
  <si>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</si>
  <si>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</si>
  <si>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</si>
  <si>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</si>
  <si>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</si>
  <si>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</si>
  <si>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</si>
  <si>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</si>
  <si>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</si>
  <si>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</si>
  <si>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</si>
  <si>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</si>
  <si>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</si>
  <si>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</si>
  <si>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</si>
  <si>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</si>
  <si>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</si>
  <si>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</si>
  <si>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</si>
  <si>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</si>
  <si>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</si>
  <si>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</si>
  <si>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</si>
  <si>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</si>
  <si>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</si>
  <si>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</si>
  <si>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</si>
  <si>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</si>
  <si>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</si>
  <si>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</si>
  <si>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</si>
  <si>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</si>
  <si>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</si>
  <si>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</si>
  <si>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</si>
  <si>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</si>
  <si>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</si>
  <si>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</si>
  <si>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</si>
  <si>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</si>
  <si>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</si>
  <si>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</si>
  <si>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</si>
  <si>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</si>
  <si>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</si>
  <si>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</si>
  <si>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</si>
  <si>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</si>
  <si>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</si>
  <si>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</si>
  <si>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</si>
  <si>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</si>
  <si>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</si>
  <si>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</si>
  <si>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</si>
  <si>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</si>
  <si>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</si>
  <si>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</si>
  <si>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</si>
  <si>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</si>
  <si>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</si>
  <si>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</si>
  <si>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</si>
  <si>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</si>
  <si>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</si>
  <si>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</si>
  <si>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</si>
  <si>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</si>
  <si>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</si>
  <si>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</si>
  <si>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</si>
  <si>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</si>
  <si>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</si>
  <si>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</si>
  <si>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</si>
  <si>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</si>
  <si>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</si>
  <si>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</si>
  <si>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</si>
  <si>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</si>
  <si>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</si>
  <si>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</si>
  <si>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</si>
  <si>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</si>
  <si>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</si>
  <si>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</si>
  <si>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</si>
  <si>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</si>
  <si>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</si>
  <si>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</si>
  <si>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</si>
  <si>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</si>
  <si>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</si>
  <si>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</si>
  <si>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</si>
  <si>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</si>
  <si>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</si>
  <si>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</si>
  <si>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</si>
  <si>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</si>
  <si>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</si>
  <si>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</si>
  <si>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</si>
  <si>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</si>
  <si>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</si>
  <si>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</si>
  <si>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</si>
  <si>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</si>
  <si>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</si>
  <si>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</si>
  <si>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</si>
  <si>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</si>
  <si>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</si>
  <si>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</si>
  <si>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</si>
  <si>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</si>
  <si>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</si>
  <si>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</si>
  <si>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</si>
  <si>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</si>
  <si>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</si>
  <si>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</si>
  <si>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</si>
  <si>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</si>
  <si>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</si>
  <si>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</si>
  <si>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</si>
  <si>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</si>
  <si>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</si>
  <si>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</si>
  <si>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</si>
  <si>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</si>
  <si>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</si>
  <si>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</si>
  <si>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</si>
  <si>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</si>
  <si>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</si>
  <si>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</si>
  <si>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</si>
  <si>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</si>
  <si>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</si>
  <si>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</si>
  <si>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</si>
  <si>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</si>
  <si>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</si>
  <si>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</si>
  <si>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</si>
  <si>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</si>
  <si>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</si>
  <si>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</si>
  <si>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</si>
  <si>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</si>
  <si>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</si>
  <si>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</si>
  <si>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</si>
  <si>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</si>
  <si>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</si>
  <si>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</si>
  <si>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</si>
  <si>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</si>
  <si>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</si>
  <si>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</si>
  <si>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</si>
  <si>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</si>
  <si>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</si>
  <si>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</si>
  <si>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</si>
  <si>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</si>
  <si>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</si>
  <si>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</si>
  <si>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</si>
  <si>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</si>
  <si>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</si>
  <si>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</si>
  <si>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</si>
  <si>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</si>
  <si>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</si>
  <si>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</si>
  <si>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</si>
  <si>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</si>
  <si>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</si>
  <si>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</si>
  <si>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</si>
  <si>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</si>
  <si>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</si>
  <si>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</si>
  <si>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</si>
  <si>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</si>
  <si>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</si>
  <si>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</si>
  <si>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</si>
  <si>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</si>
  <si>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</si>
  <si>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</si>
  <si>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</si>
  <si>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</si>
  <si>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</si>
  <si>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</si>
  <si>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</si>
  <si>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</si>
  <si>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</si>
  <si>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</si>
  <si>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</si>
  <si>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</si>
  <si>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</si>
  <si>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</si>
  <si>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</si>
  <si>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</si>
  <si>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</si>
  <si>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</si>
  <si>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</si>
  <si>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</si>
  <si>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</si>
  <si>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</si>
  <si>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</si>
  <si>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</si>
  <si>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</si>
  <si>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</si>
  <si>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</si>
  <si>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</si>
  <si>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</si>
  <si>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</si>
  <si>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</si>
  <si>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</si>
  <si>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</si>
  <si>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</si>
  <si>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</si>
  <si>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</si>
  <si>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</si>
  <si>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</si>
  <si>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</si>
  <si>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</si>
  <si>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</si>
  <si>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</si>
  <si>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</si>
  <si>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</si>
  <si>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</si>
  <si>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</si>
  <si>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</si>
  <si>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</si>
  <si>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</si>
  <si>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</si>
  <si>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</si>
  <si>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</si>
  <si>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</si>
  <si>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</si>
  <si>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</si>
  <si>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</si>
  <si>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</si>
  <si>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</si>
  <si>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</si>
  <si>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</si>
  <si>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</si>
  <si>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</si>
  <si>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</si>
  <si>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</si>
  <si>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</si>
  <si>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</si>
  <si>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</si>
  <si>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</si>
  <si>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</si>
  <si>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</si>
  <si>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</si>
  <si>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</si>
  <si>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</si>
  <si>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</si>
  <si>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</si>
  <si>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</si>
  <si>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</si>
  <si>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</si>
  <si>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</si>
  <si>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</si>
  <si>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</si>
  <si>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</si>
  <si>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</si>
  <si>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</si>
  <si>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</si>
  <si>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</si>
  <si>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</si>
  <si>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</si>
  <si>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</si>
  <si>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</si>
  <si>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</si>
  <si>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</si>
  <si>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</si>
  <si>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</si>
  <si>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</si>
  <si>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</si>
  <si>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</si>
  <si>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</si>
  <si>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</si>
  <si>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</si>
  <si>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</si>
  <si>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</si>
  <si>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</si>
  <si>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</si>
  <si>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</si>
  <si>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</si>
  <si>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</si>
  <si>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</si>
  <si>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</si>
  <si>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</si>
  <si>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</si>
  <si>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</si>
  <si>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</si>
  <si>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</si>
  <si>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</si>
  <si>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</si>
  <si>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</si>
  <si>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</si>
  <si>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</si>
  <si>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</si>
  <si>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</si>
  <si>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</si>
  <si>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</si>
  <si>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</si>
  <si>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</si>
  <si>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</si>
  <si>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</si>
  <si>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</si>
  <si>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</si>
  <si>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</si>
  <si>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</si>
  <si>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</si>
  <si>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</si>
  <si>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</si>
  <si>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</si>
  <si>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</si>
  <si>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</si>
  <si>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</si>
  <si>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</si>
  <si>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</si>
  <si>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</si>
  <si>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</si>
  <si>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</si>
  <si>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</si>
  <si>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</si>
  <si>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</si>
  <si>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</si>
  <si>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</si>
  <si>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</si>
  <si>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</si>
  <si>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</si>
  <si>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</si>
  <si>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</si>
  <si>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</si>
  <si>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</si>
  <si>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</si>
  <si>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</si>
  <si>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</si>
  <si>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</si>
  <si>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</si>
  <si>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</si>
  <si>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</si>
  <si>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</si>
  <si>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</si>
  <si>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</si>
  <si>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</si>
  <si>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</si>
  <si>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</si>
  <si>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</si>
  <si>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</si>
  <si>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</si>
  <si>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</si>
  <si>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</si>
  <si>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</si>
  <si>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</si>
  <si>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</si>
  <si>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</si>
  <si>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</si>
  <si>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</si>
  <si>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</si>
  <si>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</si>
  <si>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</si>
  <si>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</si>
  <si>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</si>
  <si>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</si>
  <si>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</si>
  <si>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</si>
  <si>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</si>
  <si>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</si>
  <si>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</si>
  <si>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</si>
  <si>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</si>
  <si>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</si>
  <si>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</si>
  <si>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</si>
  <si>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</si>
  <si>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</si>
  <si>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</si>
  <si>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</si>
  <si>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</si>
  <si>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</si>
  <si>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</si>
  <si>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</si>
  <si>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</si>
  <si>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</si>
  <si>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</si>
  <si>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</si>
  <si>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</si>
  <si>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</si>
  <si>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</si>
  <si>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</si>
  <si>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</si>
  <si>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</si>
  <si>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</si>
  <si>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</si>
  <si>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</si>
  <si>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</si>
  <si>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</si>
  <si>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</si>
  <si>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</si>
  <si>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</si>
  <si>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</si>
  <si>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</si>
  <si>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</si>
  <si>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</si>
  <si>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</si>
  <si>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</si>
  <si>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</si>
  <si>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</si>
  <si>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</si>
  <si>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</si>
  <si>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</si>
  <si>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</si>
  <si>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</si>
  <si>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</si>
  <si>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</si>
  <si>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</si>
  <si>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</si>
  <si>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</si>
  <si>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</si>
  <si>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</si>
  <si>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</si>
  <si>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</si>
  <si>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</si>
  <si>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</si>
  <si>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</si>
  <si>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</si>
  <si>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</si>
  <si>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</si>
  <si>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</si>
  <si>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</si>
  <si>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</si>
  <si>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</si>
  <si>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</si>
  <si>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</si>
  <si>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</si>
  <si>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</si>
  <si>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</si>
  <si>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</si>
  <si>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</si>
  <si>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</si>
  <si>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</si>
  <si>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</si>
  <si>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</si>
  <si>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</si>
  <si>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</si>
  <si>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</si>
  <si>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</si>
  <si>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</si>
  <si>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</si>
  <si>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</si>
  <si>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</si>
  <si>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</si>
  <si>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</si>
  <si>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</si>
  <si>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</si>
  <si>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</si>
  <si>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</si>
  <si>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</si>
  <si>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</si>
  <si>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</si>
  <si>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</si>
  <si>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</si>
  <si>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</si>
  <si>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</si>
  <si>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</si>
  <si>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</si>
  <si>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</si>
  <si>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</si>
  <si>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</si>
  <si>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</si>
  <si>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</si>
  <si>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</si>
  <si>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</si>
  <si>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</si>
  <si>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</si>
  <si>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</si>
  <si>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</si>
  <si>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</si>
  <si>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</si>
  <si>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</si>
  <si>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</si>
  <si>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</si>
  <si>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</si>
  <si>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</si>
  <si>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</si>
  <si>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</si>
  <si>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</si>
  <si>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</si>
  <si>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</si>
  <si>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</si>
  <si>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</si>
  <si>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</si>
  <si>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</si>
  <si>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</si>
  <si>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</si>
  <si>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</si>
  <si>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</si>
  <si>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</si>
  <si>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</si>
  <si>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</si>
  <si>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</si>
  <si>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</si>
  <si>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</si>
  <si>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</si>
  <si>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</si>
  <si>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</si>
  <si>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</si>
  <si>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</si>
  <si>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</si>
  <si>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</si>
  <si>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</si>
  <si>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</si>
  <si>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</si>
  <si>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</si>
  <si>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</si>
  <si>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</si>
  <si>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</si>
  <si>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</si>
  <si>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</si>
  <si>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</si>
  <si>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</si>
  <si>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</si>
  <si>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</si>
  <si>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</si>
  <si>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</si>
  <si>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</si>
  <si>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</si>
  <si>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</si>
  <si>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</si>
  <si>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</si>
  <si>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</si>
  <si>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</si>
  <si>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</si>
  <si>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</si>
  <si>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</si>
  <si>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</si>
  <si>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</si>
  <si>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</si>
  <si>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</si>
  <si>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</si>
  <si>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</si>
  <si>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</si>
  <si>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</si>
  <si>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</si>
  <si>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</si>
  <si>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</si>
  <si>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</si>
  <si>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</si>
  <si>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</si>
  <si>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</si>
  <si>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</si>
  <si>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</si>
  <si>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</si>
  <si>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</si>
  <si>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</si>
  <si>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</si>
  <si>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</si>
  <si>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</si>
  <si>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</si>
  <si>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</si>
  <si>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</si>
  <si>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</si>
  <si>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</si>
  <si>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</si>
  <si>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</si>
  <si>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</si>
  <si>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</si>
  <si>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</si>
  <si>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</si>
  <si>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</si>
  <si>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</si>
  <si>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</si>
  <si>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</si>
  <si>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</si>
  <si>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</si>
  <si>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</si>
  <si>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</si>
  <si>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</si>
  <si>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</si>
  <si>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</si>
  <si>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</si>
  <si>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</si>
  <si>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</si>
  <si>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</si>
  <si>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</si>
  <si>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</si>
  <si>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</si>
  <si>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</si>
  <si>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</si>
  <si>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</si>
  <si>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</si>
  <si>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</si>
  <si>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</si>
  <si>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</si>
  <si>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</si>
  <si>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</si>
  <si>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</si>
  <si>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</si>
  <si>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</si>
  <si>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</si>
  <si>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</si>
  <si>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</si>
  <si>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</si>
  <si>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</si>
  <si>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</si>
  <si>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</si>
  <si>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</si>
  <si>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</si>
  <si>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</si>
  <si>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</si>
  <si>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</si>
  <si>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</si>
  <si>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</si>
  <si>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</si>
  <si>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</si>
  <si>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</si>
  <si>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</si>
  <si>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</si>
  <si>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</si>
  <si>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</si>
  <si>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</si>
  <si>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</si>
  <si>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</si>
  <si>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</si>
  <si>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</si>
  <si>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</si>
  <si>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</si>
  <si>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</si>
  <si>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</si>
  <si>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</si>
  <si>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</si>
  <si>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</si>
  <si>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</si>
  <si>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</si>
  <si>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</si>
  <si>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</si>
  <si>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</si>
  <si>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</si>
  <si>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</si>
  <si>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</si>
  <si>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</si>
  <si>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</si>
  <si>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</si>
  <si>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</si>
  <si>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</si>
  <si>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</si>
  <si>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</si>
  <si>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</si>
  <si>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</si>
  <si>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</si>
  <si>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</si>
  <si>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</si>
  <si>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</si>
  <si>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</si>
  <si>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</si>
  <si>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</si>
  <si>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</si>
  <si>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</si>
  <si>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</si>
  <si>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</si>
  <si>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</si>
  <si>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</si>
  <si>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</si>
  <si>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</si>
  <si>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</si>
  <si>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</si>
  <si>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</si>
  <si>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</si>
  <si>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</si>
  <si>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</si>
  <si>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</si>
  <si>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</si>
  <si>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</si>
  <si>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</si>
  <si>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</si>
  <si>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</si>
  <si>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</si>
  <si>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</si>
  <si>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</si>
  <si>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</si>
  <si>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</si>
  <si>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</si>
  <si>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</si>
  <si>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</si>
  <si>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</si>
  <si>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</si>
  <si>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</si>
  <si>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</si>
  <si>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</si>
  <si>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</si>
  <si>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</si>
  <si>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</si>
  <si>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</si>
  <si>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</si>
  <si>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</si>
  <si>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</si>
  <si>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</si>
  <si>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</si>
  <si>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</si>
  <si>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</si>
  <si>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</si>
  <si>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</si>
  <si>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</si>
  <si>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</si>
  <si>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</si>
  <si>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</si>
  <si>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</si>
  <si>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</si>
  <si>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</si>
  <si>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</si>
  <si>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</si>
  <si>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</si>
  <si>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</si>
  <si>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</si>
  <si>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</si>
  <si>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</si>
  <si>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</si>
  <si>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</si>
  <si>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</si>
  <si>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</si>
  <si>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</si>
  <si>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</si>
  <si>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</si>
  <si>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</si>
  <si>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</si>
  <si>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</si>
  <si>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</si>
  <si>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</si>
  <si>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</si>
  <si>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</si>
  <si>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</si>
  <si>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</si>
  <si>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</si>
  <si>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</si>
  <si>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</si>
  <si>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</si>
  <si>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</si>
  <si>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</si>
  <si>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</si>
  <si>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</si>
  <si>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</si>
  <si>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</si>
  <si>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</si>
  <si>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</si>
  <si>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</si>
  <si>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</si>
  <si>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</si>
  <si>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</si>
  <si>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</si>
  <si>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</si>
  <si>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</si>
  <si>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</si>
  <si>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</si>
  <si>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</si>
  <si>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</si>
  <si>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</si>
  <si>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</si>
  <si>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</si>
  <si>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</si>
  <si>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</si>
  <si>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</si>
  <si>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</si>
  <si>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</si>
  <si>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</si>
  <si>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</si>
  <si>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</si>
  <si>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</si>
  <si>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</si>
  <si>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</si>
  <si>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</si>
  <si>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</si>
  <si>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</si>
  <si>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</si>
  <si>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</si>
  <si>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</si>
  <si>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</si>
  <si>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</si>
  <si>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</si>
  <si>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</si>
  <si>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</si>
  <si>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</si>
  <si>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</si>
  <si>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</si>
  <si>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</si>
  <si>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</si>
  <si>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</si>
  <si>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</si>
  <si>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</si>
  <si>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</si>
  <si>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</si>
  <si>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</si>
  <si>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</si>
  <si>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</si>
  <si>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</si>
  <si>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</si>
  <si>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</si>
  <si>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</si>
  <si>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</si>
  <si>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</si>
  <si>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</si>
  <si>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</si>
  <si>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</si>
  <si>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</si>
  <si>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</si>
  <si>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</si>
  <si>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</si>
  <si>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</si>
  <si>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</si>
  <si>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</si>
  <si>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</si>
  <si>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</si>
  <si>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</si>
  <si>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</si>
  <si>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</si>
  <si>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</si>
  <si>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</si>
  <si>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</si>
  <si>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</si>
  <si>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</si>
  <si>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</si>
  <si>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</si>
  <si>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</si>
  <si>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</si>
  <si>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</si>
  <si>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</si>
  <si>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</si>
  <si>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</si>
  <si>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</si>
  <si>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</si>
  <si>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</si>
  <si>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</si>
  <si>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</si>
  <si>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</si>
  <si>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</si>
  <si>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</si>
  <si>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</si>
  <si>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</si>
  <si>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</si>
  <si>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</si>
  <si>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</si>
  <si>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</si>
  <si>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</si>
  <si>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</si>
  <si>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</si>
  <si>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</si>
  <si>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</si>
  <si>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</si>
  <si>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</si>
  <si>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</si>
  <si>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</si>
  <si>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</si>
  <si>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</si>
  <si>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</si>
  <si>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</si>
  <si>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</si>
  <si>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</si>
  <si>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</si>
  <si>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</si>
  <si>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</si>
  <si>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</si>
  <si>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</si>
  <si>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</si>
  <si>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</si>
  <si>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</si>
  <si>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</si>
  <si>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</si>
  <si>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</si>
  <si>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</si>
  <si>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</si>
  <si>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</si>
  <si>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</si>
  <si>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</si>
  <si>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</si>
  <si>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</si>
  <si>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</si>
  <si>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</si>
  <si>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</si>
  <si>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</si>
  <si>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</si>
  <si>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</si>
  <si>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</si>
  <si>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</si>
  <si>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</si>
  <si>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</si>
  <si>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</si>
  <si>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</si>
  <si>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</si>
  <si>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</si>
  <si>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</si>
  <si>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</si>
  <si>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</si>
  <si>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</si>
  <si>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</si>
  <si>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</si>
  <si>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</si>
  <si>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</si>
  <si>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</si>
  <si>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</si>
  <si>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</si>
  <si>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</si>
  <si>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</si>
  <si>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</si>
  <si>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</si>
  <si>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</si>
  <si>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</si>
  <si>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</si>
  <si>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</si>
  <si>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</si>
  <si>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</si>
  <si>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</si>
  <si>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</si>
  <si>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</si>
  <si>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</si>
  <si>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</si>
  <si>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</si>
  <si>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</si>
  <si>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</si>
  <si>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</si>
  <si>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</si>
  <si>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</si>
  <si>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</si>
  <si>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</si>
  <si>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</si>
  <si>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</si>
  <si>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</si>
  <si>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</si>
  <si>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</si>
  <si>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</si>
  <si>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</si>
  <si>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</si>
  <si>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</si>
  <si>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</si>
  <si>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</si>
  <si>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</si>
  <si>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</si>
  <si>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</si>
  <si>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</si>
  <si>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</si>
  <si>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</si>
  <si>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</si>
  <si>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</si>
  <si>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</si>
  <si>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</si>
  <si>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</si>
  <si>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</si>
  <si>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</si>
  <si>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</si>
  <si>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</si>
  <si>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</si>
  <si>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</si>
  <si>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</si>
  <si>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</si>
  <si>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</si>
  <si>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</si>
  <si>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</si>
  <si>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</si>
  <si>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</si>
  <si>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</si>
  <si>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</si>
  <si>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</si>
  <si>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</si>
  <si>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</si>
  <si>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</si>
  <si>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</si>
  <si>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</si>
  <si>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</si>
  <si>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</si>
  <si>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</si>
  <si>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</si>
  <si>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</si>
  <si>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</si>
  <si>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</si>
  <si>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</si>
  <si>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</si>
  <si>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</si>
  <si>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</si>
  <si>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</si>
  <si>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</si>
  <si>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</si>
  <si>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</si>
  <si>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</si>
  <si>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</si>
  <si>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</si>
  <si>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</si>
  <si>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</si>
  <si>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</si>
  <si>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</si>
  <si>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</si>
  <si>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</si>
  <si>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</si>
  <si>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</si>
  <si>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</si>
  <si>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</si>
  <si>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</si>
  <si>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</si>
  <si>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</si>
  <si>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</si>
  <si>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</si>
  <si>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</si>
  <si>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</si>
  <si>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</si>
  <si>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</si>
  <si>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</si>
  <si>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</si>
  <si>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</si>
  <si>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</si>
  <si>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</si>
  <si>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</si>
  <si>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</si>
  <si>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</si>
  <si>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</si>
  <si>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</si>
  <si>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</si>
  <si>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</si>
  <si>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</si>
  <si>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</si>
  <si>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</si>
  <si>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</si>
  <si>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</si>
  <si>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</si>
  <si>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</si>
  <si>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</si>
  <si>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</si>
  <si>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</si>
  <si>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</si>
  <si>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</si>
  <si>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</si>
  <si>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</si>
  <si>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</si>
  <si>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</si>
  <si>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</si>
  <si>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</si>
  <si>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</si>
  <si>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</si>
  <si>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</si>
  <si>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</si>
  <si>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</si>
  <si>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</si>
  <si>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</si>
  <si>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</si>
  <si>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</si>
  <si>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</si>
  <si>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</si>
  <si>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</si>
  <si>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</si>
  <si>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</si>
  <si>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</si>
  <si>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</si>
  <si>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</si>
  <si>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</si>
  <si>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</si>
  <si>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</si>
  <si>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</si>
  <si>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</si>
  <si>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</si>
  <si>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</si>
  <si>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</si>
  <si>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</si>
  <si>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</si>
  <si>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</si>
  <si>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</si>
  <si>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</si>
  <si>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</si>
  <si>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</si>
  <si>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</si>
  <si>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</si>
  <si>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</si>
  <si>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</si>
  <si>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</si>
  <si>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</si>
  <si>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</si>
  <si>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</si>
  <si>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</si>
  <si>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</si>
  <si>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</si>
  <si>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</si>
  <si>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</si>
  <si>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</si>
  <si>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</si>
  <si>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</si>
  <si>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</si>
  <si>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</si>
  <si>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</si>
  <si>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</si>
  <si>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</si>
  <si>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</si>
  <si>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</si>
  <si>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</si>
  <si>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</si>
  <si>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</si>
  <si>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</si>
  <si>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</si>
  <si>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</si>
  <si>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</si>
  <si>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</si>
  <si>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</si>
  <si>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</si>
  <si>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</si>
  <si>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</si>
  <si>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</si>
  <si>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</si>
  <si>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</si>
  <si>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</si>
  <si>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</si>
  <si>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</si>
  <si>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</si>
  <si>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</si>
  <si>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</si>
  <si>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</si>
  <si>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</si>
  <si>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</si>
  <si>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</si>
  <si>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</si>
  <si>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</si>
  <si>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</si>
  <si>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</si>
  <si>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</si>
  <si>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</si>
  <si>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</si>
  <si>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</si>
  <si>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</si>
  <si>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</si>
  <si>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</si>
  <si>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</si>
  <si>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</si>
  <si>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</si>
  <si>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</si>
  <si>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</si>
  <si>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</si>
  <si>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</si>
  <si>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</si>
  <si>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</si>
  <si>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</si>
  <si>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</si>
  <si>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</si>
  <si>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</si>
  <si>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</si>
  <si>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</si>
  <si>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</si>
  <si>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</si>
  <si>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</si>
  <si>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</si>
  <si>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</si>
  <si>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</si>
  <si>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</si>
  <si>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</si>
  <si>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</si>
  <si>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</si>
  <si>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</si>
  <si>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</si>
  <si>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</si>
  <si>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</si>
  <si>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</si>
  <si>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</si>
  <si>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</si>
  <si>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</si>
  <si>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</si>
  <si>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</si>
  <si>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</si>
  <si>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</si>
  <si>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</si>
  <si>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</si>
  <si>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</si>
  <si>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</si>
  <si>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</si>
  <si>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</si>
  <si>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</si>
  <si>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</si>
  <si>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</si>
  <si>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</si>
  <si>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</si>
  <si>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</si>
  <si>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</si>
  <si>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</si>
  <si>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</si>
  <si>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</si>
  <si>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</si>
  <si>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</si>
  <si>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</si>
  <si>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</si>
  <si>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</si>
  <si>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</si>
  <si>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</si>
  <si>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</si>
  <si>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</si>
  <si>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</si>
  <si>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</si>
  <si>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</si>
  <si>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</si>
  <si>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</si>
  <si>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</si>
  <si>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</si>
  <si>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</si>
  <si>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</si>
  <si>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</si>
  <si>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</si>
  <si>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</si>
  <si>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</si>
  <si>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</si>
  <si>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</si>
  <si>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</si>
  <si>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</si>
  <si>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</si>
  <si>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</si>
  <si>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</si>
  <si>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</si>
  <si>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</si>
  <si>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</si>
  <si>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</si>
  <si>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</si>
  <si>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</si>
  <si>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</si>
  <si>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</si>
  <si>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</si>
  <si>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</si>
  <si>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</si>
  <si>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</si>
  <si>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</si>
  <si>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</si>
  <si>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</si>
  <si>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</si>
  <si>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</si>
  <si>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</si>
  <si>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</si>
  <si>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</si>
  <si>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</si>
  <si>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</si>
  <si>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</si>
  <si>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</si>
  <si>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</si>
  <si>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</si>
  <si>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</si>
  <si>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</si>
  <si>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</si>
  <si>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</si>
  <si>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</si>
  <si>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</si>
  <si>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</si>
  <si>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</si>
  <si>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</si>
  <si>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</si>
  <si>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</si>
  <si>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</si>
  <si>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</si>
  <si>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</si>
  <si>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</si>
  <si>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</si>
  <si>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</si>
  <si>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</si>
  <si>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</si>
  <si>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</si>
  <si>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</si>
  <si>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</si>
  <si>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</si>
  <si>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</si>
  <si>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</si>
  <si>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</si>
  <si>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</si>
  <si>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</si>
  <si>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</si>
  <si>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</si>
  <si>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</si>
  <si>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</si>
  <si>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</si>
  <si>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</si>
  <si>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</si>
  <si>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</si>
  <si>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</si>
  <si>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</si>
  <si>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</si>
  <si>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</si>
  <si>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</si>
  <si>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</si>
  <si>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</si>
  <si>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</si>
  <si>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</si>
  <si>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</si>
  <si>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</si>
  <si>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</si>
  <si>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</si>
  <si>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</si>
  <si>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</si>
  <si>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</si>
  <si>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</si>
  <si>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</si>
  <si>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</si>
  <si>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</si>
  <si>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</si>
  <si>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</si>
  <si>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</si>
  <si>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</si>
  <si>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</si>
  <si>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</si>
  <si>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</si>
  <si>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</si>
  <si>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</si>
  <si>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</si>
  <si>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</si>
  <si>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</si>
  <si>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</si>
  <si>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</si>
  <si>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</si>
  <si>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</si>
  <si>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</si>
  <si>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</si>
  <si>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</si>
  <si>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</si>
  <si>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</si>
  <si>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</si>
  <si>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</si>
  <si>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</si>
  <si>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</si>
  <si>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</si>
  <si>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</si>
  <si>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</si>
  <si>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</si>
  <si>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</si>
  <si>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</si>
  <si>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</si>
  <si>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</si>
  <si>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</si>
  <si>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</si>
  <si>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</si>
  <si>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</si>
  <si>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</si>
  <si>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</si>
  <si>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</si>
  <si>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</si>
  <si>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</si>
  <si>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</si>
  <si>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</si>
  <si>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</si>
  <si>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</si>
  <si>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</si>
  <si>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</si>
  <si>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</si>
  <si>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</si>
  <si>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</si>
  <si>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</si>
  <si>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</si>
  <si>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</si>
  <si>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</si>
  <si>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</si>
  <si>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</si>
  <si>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</si>
  <si>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</si>
  <si>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</si>
  <si>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</si>
  <si>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</si>
  <si>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</si>
  <si>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</si>
  <si>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</si>
  <si>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</si>
  <si>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</si>
  <si>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</si>
  <si>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</si>
  <si>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</si>
  <si>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</si>
  <si>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</si>
  <si>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</si>
  <si>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</si>
  <si>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</si>
  <si>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</si>
  <si>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</si>
  <si>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</si>
  <si>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</si>
  <si>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</si>
  <si>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</si>
  <si>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</si>
  <si>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</si>
  <si>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</si>
  <si>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</si>
  <si>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</si>
  <si>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</si>
  <si>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</si>
  <si>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</si>
  <si>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</si>
  <si>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</si>
  <si>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</si>
  <si>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</si>
  <si>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</si>
  <si>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</si>
  <si>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</si>
  <si>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</si>
  <si>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</si>
  <si>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</si>
  <si>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</si>
  <si>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</si>
  <si>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</si>
  <si>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</si>
  <si>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</si>
  <si>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</si>
  <si>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</si>
  <si>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</si>
  <si>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</si>
  <si>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</si>
  <si>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</si>
  <si>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</si>
  <si>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</si>
  <si>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</si>
  <si>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</si>
  <si>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</si>
  <si>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</si>
  <si>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</si>
  <si>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</si>
  <si>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</si>
  <si>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</si>
  <si>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</si>
  <si>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</si>
  <si>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</si>
  <si>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</si>
  <si>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</si>
  <si>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</si>
  <si>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</si>
  <si>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</si>
  <si>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</si>
  <si>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</si>
  <si>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</si>
  <si>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</si>
  <si>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</si>
  <si>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</si>
  <si>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</si>
  <si>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</si>
  <si>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</si>
  <si>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</si>
  <si>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</si>
  <si>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</si>
  <si>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</si>
  <si>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</si>
  <si>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</si>
  <si>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</si>
  <si>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</si>
  <si>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</si>
  <si>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</si>
  <si>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</si>
  <si>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</si>
  <si>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</si>
  <si>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</si>
  <si>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</si>
  <si>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</si>
  <si>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</si>
  <si>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</si>
  <si>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</si>
  <si>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</si>
  <si>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</si>
  <si>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</si>
  <si>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</si>
  <si>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</si>
  <si>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</si>
  <si>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</si>
  <si>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</si>
  <si>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</si>
  <si>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</si>
  <si>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</si>
  <si>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</si>
  <si>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</si>
  <si>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</si>
  <si>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</si>
  <si>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</si>
  <si>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</si>
  <si>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</si>
  <si>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</si>
  <si>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</si>
  <si>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</si>
  <si>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</si>
  <si>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</si>
  <si>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</si>
  <si>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</si>
  <si>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</si>
  <si>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</si>
  <si>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</si>
  <si>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</si>
  <si>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</si>
  <si>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</si>
  <si>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</si>
  <si>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</si>
  <si>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</si>
  <si>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</si>
  <si>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</si>
  <si>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</si>
  <si>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</si>
  <si>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</si>
  <si>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</si>
  <si>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</si>
  <si>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</si>
  <si>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</si>
  <si>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</si>
  <si>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</si>
  <si>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</si>
  <si>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</si>
  <si>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</si>
  <si>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</si>
  <si>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</si>
  <si>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</si>
  <si>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</si>
  <si>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</si>
  <si>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</si>
  <si>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</si>
  <si>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</si>
  <si>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</si>
  <si>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</si>
  <si>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</si>
  <si>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</si>
  <si>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</si>
  <si>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</si>
  <si>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</si>
  <si>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</si>
  <si>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</si>
  <si>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</si>
  <si>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</si>
  <si>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</si>
  <si>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</si>
  <si>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</si>
  <si>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</si>
  <si>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</si>
  <si>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</si>
  <si>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</si>
  <si>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</si>
  <si>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</si>
  <si>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</si>
  <si>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</si>
  <si>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</si>
  <si>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</si>
  <si>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</si>
  <si>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</si>
  <si>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</si>
  <si>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</si>
  <si>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</si>
  <si>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</si>
  <si>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</si>
  <si>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</si>
  <si>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</si>
  <si>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</si>
  <si>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</si>
  <si>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</si>
  <si>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</si>
  <si>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</si>
  <si>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</si>
  <si>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</si>
  <si>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</si>
  <si>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</si>
  <si>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</si>
  <si>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</si>
  <si>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</si>
  <si>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</si>
  <si>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</si>
  <si>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</si>
  <si>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</si>
  <si>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</si>
  <si>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</si>
  <si>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</si>
  <si>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</si>
  <si>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</si>
  <si>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</si>
  <si>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</si>
  <si>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</si>
  <si>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</si>
  <si>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</si>
  <si>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</si>
  <si>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</si>
  <si>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</si>
  <si>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</si>
  <si>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</si>
  <si>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</si>
  <si>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</si>
  <si>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</si>
  <si>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</si>
  <si>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</si>
  <si>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</si>
  <si>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</si>
  <si>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</si>
  <si>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</si>
  <si>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</si>
  <si>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</si>
  <si>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</si>
  <si>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</si>
  <si>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</si>
  <si>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</si>
  <si>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</si>
  <si>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</si>
  <si>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</si>
  <si>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</si>
  <si>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</si>
  <si>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</si>
  <si>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</si>
  <si>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</si>
  <si>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</si>
  <si>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</si>
  <si>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</si>
  <si>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</si>
  <si>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</si>
  <si>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</si>
  <si>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</si>
  <si>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</si>
  <si>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</si>
  <si>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</si>
  <si>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</si>
  <si>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</si>
  <si>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</si>
  <si>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</si>
  <si>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</si>
  <si>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</si>
  <si>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</si>
  <si>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</si>
  <si>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</si>
  <si>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</si>
  <si>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</si>
  <si>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</si>
  <si>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</si>
  <si>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</si>
  <si>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</si>
  <si>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</si>
  <si>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</si>
  <si>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</si>
  <si>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</si>
  <si>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</si>
  <si>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</si>
  <si>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</si>
  <si>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</si>
  <si>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</si>
  <si>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</si>
  <si>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</si>
  <si>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</si>
  <si>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</si>
  <si>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</si>
  <si>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</si>
  <si>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</si>
  <si>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</si>
  <si>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</si>
  <si>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</si>
  <si>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</si>
  <si>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</si>
  <si>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</si>
  <si>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</si>
  <si>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</si>
  <si>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</si>
  <si>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</si>
  <si>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</si>
  <si>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</si>
  <si>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</si>
  <si>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</si>
  <si>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</si>
  <si>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</si>
  <si>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</si>
  <si>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</si>
  <si>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</si>
  <si>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</si>
  <si>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</si>
  <si>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</si>
  <si>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</si>
  <si>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</si>
  <si>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</si>
  <si>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</si>
  <si>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</si>
  <si>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</si>
  <si>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</si>
  <si>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</si>
  <si>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</si>
  <si>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</si>
  <si>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</si>
  <si>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</si>
  <si>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</si>
  <si>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</si>
  <si>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</si>
  <si>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</si>
  <si>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</si>
  <si>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</si>
  <si>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</si>
  <si>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</si>
  <si>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</si>
  <si>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</si>
  <si>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</si>
  <si>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</si>
  <si>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</si>
  <si>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</si>
  <si>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</si>
  <si>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</si>
  <si>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</si>
  <si>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</si>
  <si>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</si>
  <si>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</si>
  <si>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</si>
  <si>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</si>
  <si>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</si>
  <si>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</si>
  <si>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</si>
  <si>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</si>
  <si>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</si>
  <si>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</si>
  <si>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</si>
  <si>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</si>
  <si>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</si>
  <si>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</si>
  <si>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</si>
  <si>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</si>
  <si>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</si>
  <si>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</si>
  <si>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</si>
  <si>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</si>
  <si>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</si>
  <si>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</si>
  <si>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</si>
  <si>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</si>
  <si>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</si>
  <si>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</si>
  <si>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</si>
  <si>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</si>
  <si>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</si>
  <si>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</si>
  <si>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</si>
  <si>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</si>
  <si>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</si>
  <si>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</si>
  <si>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</si>
  <si>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</si>
  <si>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</si>
  <si>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</si>
  <si>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</si>
  <si>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</si>
  <si>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</si>
  <si>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</si>
  <si>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</si>
  <si>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</si>
  <si>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</si>
  <si>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</si>
  <si>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</si>
  <si>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</si>
  <si>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</si>
  <si>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</si>
  <si>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</si>
  <si>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</si>
  <si>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</si>
  <si>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</si>
  <si>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</si>
  <si>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</si>
  <si>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</si>
  <si>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</si>
  <si>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</si>
  <si>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</si>
  <si>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</si>
  <si>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</si>
  <si>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</si>
  <si>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</si>
  <si>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</si>
  <si>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</si>
  <si>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</si>
  <si>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</si>
  <si>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</si>
  <si>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</si>
  <si>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</si>
  <si>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</si>
  <si>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</si>
  <si>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</si>
  <si>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</si>
  <si>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</si>
  <si>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</si>
  <si>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</si>
  <si>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</si>
  <si>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</si>
  <si>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</si>
  <si>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</si>
  <si>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</si>
  <si>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</si>
  <si>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</si>
  <si>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</si>
  <si>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</si>
  <si>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</si>
  <si>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</si>
  <si>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</si>
  <si>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</si>
  <si>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</si>
  <si>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</si>
  <si>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</si>
  <si>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</si>
  <si>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</si>
  <si>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</si>
  <si>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</si>
  <si>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</si>
  <si>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</si>
  <si>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</si>
  <si>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</si>
  <si>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</si>
  <si>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</si>
  <si>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</si>
  <si>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</si>
  <si>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</si>
  <si>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</si>
  <si>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</si>
  <si>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</si>
  <si>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</si>
  <si>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</si>
  <si>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</si>
  <si>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</si>
  <si>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</si>
  <si>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</si>
  <si>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</si>
  <si>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</si>
  <si>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</si>
  <si>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</si>
  <si>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</si>
  <si>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</si>
  <si>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</si>
  <si>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</si>
  <si>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</si>
  <si>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</si>
  <si>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</si>
  <si>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</si>
  <si>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</si>
  <si>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</si>
  <si>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</si>
  <si>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</si>
  <si>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</si>
  <si>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</si>
  <si>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</si>
  <si>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</si>
  <si>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</si>
  <si>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</si>
  <si>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</si>
  <si>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</si>
  <si>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</si>
  <si>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</si>
  <si>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</si>
  <si>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</si>
  <si>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</si>
  <si>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</si>
  <si>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</si>
  <si>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</si>
  <si>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</si>
  <si>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</si>
  <si>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</si>
  <si>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</si>
  <si>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</si>
  <si>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</si>
  <si>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</si>
  <si>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</si>
  <si>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</si>
  <si>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</si>
  <si>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</si>
  <si>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</si>
  <si>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</si>
  <si>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</si>
  <si>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</si>
  <si>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</si>
  <si>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</si>
  <si>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</si>
  <si>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</si>
  <si>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</si>
  <si>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</si>
  <si>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</si>
  <si>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</si>
  <si>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</si>
  <si>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</si>
  <si>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</si>
  <si>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</si>
  <si>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</si>
  <si>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</si>
  <si>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</si>
  <si>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</si>
  <si>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</si>
  <si>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</si>
  <si>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</si>
  <si>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</si>
  <si>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</si>
  <si>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</si>
  <si>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</si>
  <si>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</si>
  <si>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</si>
  <si>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</si>
  <si>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</si>
  <si>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</si>
  <si>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</si>
  <si>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</si>
  <si>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</si>
  <si>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</si>
  <si>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</si>
  <si>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</si>
  <si>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</si>
  <si>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</si>
  <si>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</si>
  <si>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</si>
  <si>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</si>
  <si>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</si>
  <si>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</si>
  <si>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</si>
  <si>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</si>
  <si>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</si>
  <si>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</si>
  <si>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</si>
  <si>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</si>
  <si>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</si>
  <si>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</si>
  <si>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</si>
  <si>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</si>
  <si>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</si>
  <si>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</si>
  <si>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</si>
  <si>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</si>
  <si>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</si>
  <si>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</si>
  <si>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</si>
  <si>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</si>
  <si>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</si>
  <si>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</si>
  <si>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</si>
  <si>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</si>
  <si>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</si>
  <si>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</si>
  <si>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</si>
  <si>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</si>
  <si>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</si>
  <si>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</si>
  <si>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</si>
  <si>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</si>
  <si>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</si>
  <si>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</si>
  <si>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</si>
  <si>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</si>
  <si>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</si>
  <si>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</si>
  <si>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</si>
  <si>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</si>
  <si>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</si>
  <si>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</si>
  <si>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</si>
  <si>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</si>
  <si>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</si>
  <si>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</si>
  <si>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</si>
  <si>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</si>
  <si>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</si>
  <si>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</si>
  <si>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</si>
  <si>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</si>
  <si>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</si>
  <si>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</si>
  <si>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</si>
  <si>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</si>
  <si>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</si>
  <si>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</si>
  <si>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</si>
  <si>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</si>
  <si>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</si>
  <si>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</si>
  <si>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</si>
  <si>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</si>
  <si>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</si>
  <si>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</si>
  <si>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</si>
  <si>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</si>
  <si>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</si>
  <si>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</si>
  <si>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</si>
  <si>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</si>
  <si>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</si>
  <si>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</si>
  <si>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</si>
  <si>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</si>
  <si>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</si>
  <si>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</si>
  <si>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</si>
  <si>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</si>
  <si>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</si>
  <si>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</si>
  <si>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</si>
  <si>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</si>
  <si>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</si>
  <si>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</si>
  <si>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</si>
  <si>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</si>
  <si>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</si>
  <si>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</si>
  <si>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</si>
  <si>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</si>
  <si>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</si>
  <si>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</si>
  <si>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</si>
  <si>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</si>
  <si>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</si>
  <si>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</si>
  <si>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</si>
  <si>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</si>
  <si>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</si>
  <si>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</si>
  <si>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</si>
  <si>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</si>
  <si>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</si>
  <si>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</si>
  <si>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</si>
  <si>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</si>
  <si>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</si>
  <si>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</si>
  <si>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</si>
  <si>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</si>
  <si>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</si>
  <si>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</si>
  <si>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</si>
  <si>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</si>
  <si>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</si>
  <si>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</si>
  <si>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</si>
  <si>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</si>
  <si>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</si>
  <si>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</si>
  <si>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</si>
  <si>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</si>
  <si>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</si>
  <si>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</si>
  <si>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</si>
  <si>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</si>
  <si>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</si>
  <si>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</si>
  <si>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</si>
  <si>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</si>
  <si>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</si>
  <si>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</si>
  <si>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</si>
  <si>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</si>
  <si>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</si>
  <si>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</si>
  <si>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</si>
  <si>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</si>
  <si>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</si>
  <si>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</si>
  <si>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</si>
  <si>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</si>
  <si>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</si>
  <si>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</si>
  <si>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</si>
  <si>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</si>
  <si>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</si>
  <si>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</si>
  <si>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</si>
  <si>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</si>
  <si>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</si>
  <si>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</si>
  <si>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</si>
  <si>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</si>
  <si>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</si>
  <si>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</si>
  <si>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</si>
  <si>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</si>
  <si>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</si>
  <si>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</si>
  <si>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</si>
  <si>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</si>
  <si>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</si>
  <si>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</si>
  <si>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</si>
  <si>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</si>
  <si>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</si>
  <si>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</si>
  <si>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</si>
  <si>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</si>
  <si>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</si>
  <si>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</si>
  <si>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</si>
  <si>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</si>
  <si>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</si>
  <si>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</si>
  <si>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</si>
  <si>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</si>
  <si>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</si>
  <si>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</si>
  <si>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</si>
  <si>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</si>
  <si>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</si>
  <si>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</si>
  <si>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</si>
  <si>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</si>
  <si>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</si>
  <si>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</si>
  <si>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</si>
  <si>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</si>
  <si>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</si>
  <si>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</si>
  <si>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</si>
  <si>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</si>
  <si>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</si>
  <si>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</si>
  <si>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</si>
  <si>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</si>
  <si>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</si>
  <si>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</si>
  <si>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</si>
  <si>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</si>
  <si>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</si>
  <si>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</si>
  <si>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</si>
  <si>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</si>
  <si>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</si>
  <si>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</si>
  <si>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</si>
  <si>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</si>
  <si>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</si>
  <si>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</si>
  <si>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</si>
  <si>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</si>
  <si>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</si>
  <si>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</si>
  <si>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</si>
  <si>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</si>
  <si>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</si>
  <si>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</si>
  <si>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</si>
  <si>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</si>
  <si>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</si>
  <si>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</si>
  <si>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</si>
  <si>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</si>
  <si>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</si>
  <si>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</si>
  <si>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</si>
  <si>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</si>
  <si>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</si>
  <si>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</si>
  <si>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</si>
  <si>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</si>
  <si>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</si>
  <si>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</si>
  <si>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</si>
  <si>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</si>
  <si>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</si>
  <si>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</si>
  <si>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</si>
  <si>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</si>
  <si>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</si>
  <si>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</si>
  <si>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</si>
  <si>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</si>
  <si>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</si>
  <si>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</si>
  <si>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</si>
  <si>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</si>
  <si>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</si>
  <si>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</si>
  <si>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</si>
  <si>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</si>
  <si>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</si>
  <si>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</si>
  <si>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</si>
  <si>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</si>
  <si>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</si>
  <si>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</si>
  <si>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</si>
  <si>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</si>
  <si>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</si>
  <si>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</si>
  <si>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</si>
  <si>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</si>
  <si>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</si>
  <si>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</si>
  <si>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</si>
  <si>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</si>
  <si>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</si>
  <si>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</si>
  <si>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</si>
  <si>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</si>
  <si>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</si>
  <si>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</si>
  <si>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</si>
  <si>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</si>
  <si>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</si>
  <si>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</si>
  <si>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</si>
  <si>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</si>
  <si>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</si>
  <si>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</si>
  <si>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</si>
  <si>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</si>
  <si>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</si>
  <si>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</si>
  <si>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</si>
  <si>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</si>
  <si>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</si>
  <si>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</si>
  <si>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</si>
  <si>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</si>
  <si>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</si>
  <si>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</si>
  <si>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</si>
  <si>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</si>
  <si>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</si>
  <si>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</si>
  <si>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</si>
  <si>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</si>
  <si>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</si>
  <si>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</si>
  <si>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</si>
  <si>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</si>
  <si>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</si>
  <si>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</si>
  <si>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</si>
  <si>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</si>
  <si>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</si>
  <si>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</si>
  <si>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</si>
  <si>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</si>
  <si>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</si>
  <si>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</si>
  <si>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</si>
  <si>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</si>
  <si>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</si>
  <si>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</si>
  <si>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</si>
  <si>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</si>
  <si>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</si>
  <si>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</si>
  <si>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</si>
  <si>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</si>
  <si>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</si>
  <si>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</si>
  <si>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</si>
  <si>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</si>
  <si>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</si>
  <si>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</si>
  <si>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</si>
  <si>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</si>
  <si>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</si>
  <si>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</si>
  <si>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</si>
  <si>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</si>
  <si>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</si>
  <si>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</si>
  <si>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</si>
  <si>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</si>
  <si>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</si>
  <si>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</si>
  <si>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</si>
  <si>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</si>
  <si>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</si>
  <si>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</si>
  <si>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</si>
  <si>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</si>
  <si>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</si>
  <si>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</si>
  <si>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</si>
  <si>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</si>
  <si>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</si>
  <si>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</si>
  <si>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</si>
  <si>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</si>
  <si>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</si>
  <si>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</si>
  <si>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</si>
  <si>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</si>
  <si>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</si>
  <si>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</si>
  <si>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</si>
  <si>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</si>
  <si>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</si>
  <si>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</si>
  <si>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</si>
  <si>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</si>
  <si>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</si>
  <si>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</si>
  <si>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</si>
  <si>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</si>
  <si>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</si>
  <si>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</si>
  <si>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</si>
  <si>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</si>
  <si>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</si>
  <si>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</si>
  <si>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</si>
  <si>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</si>
  <si>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</si>
  <si>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</si>
  <si>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</si>
  <si>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</si>
  <si>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</si>
  <si>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</si>
  <si>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</si>
  <si>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</si>
  <si>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</si>
  <si>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</si>
  <si>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</si>
  <si>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</si>
  <si>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</si>
  <si>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</si>
  <si>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</si>
  <si>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</si>
  <si>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</si>
  <si>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</si>
  <si>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</si>
  <si>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</si>
  <si>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</si>
  <si>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</si>
  <si>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</si>
  <si>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</si>
  <si>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</si>
  <si>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</si>
  <si>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</si>
  <si>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</si>
  <si>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</si>
  <si>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</si>
  <si>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</si>
  <si>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</si>
  <si>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</si>
  <si>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</si>
  <si>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</si>
  <si>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</si>
  <si>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</si>
  <si>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</si>
  <si>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</si>
  <si>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</si>
  <si>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</si>
  <si>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</si>
  <si>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</si>
  <si>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</si>
  <si>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</si>
  <si>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</si>
  <si>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</si>
  <si>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</si>
  <si>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</si>
  <si>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</si>
  <si>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</si>
  <si>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</si>
  <si>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</si>
  <si>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</si>
  <si>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</si>
  <si>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</si>
  <si>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</si>
  <si>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</si>
  <si>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</si>
  <si>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</si>
  <si>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</si>
  <si>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</si>
  <si>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</si>
  <si>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</si>
  <si>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</si>
  <si>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</si>
  <si>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</si>
  <si>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</si>
  <si>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</si>
  <si>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</si>
  <si>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</si>
  <si>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</si>
  <si>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</si>
  <si>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</si>
  <si>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</si>
  <si>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</si>
  <si>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</si>
  <si>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</si>
  <si>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</si>
  <si>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</si>
  <si>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</si>
  <si>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</si>
  <si>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</si>
  <si>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</si>
  <si>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</si>
  <si>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</si>
  <si>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</si>
  <si>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</si>
  <si>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</si>
  <si>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</si>
  <si>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</si>
  <si>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</si>
  <si>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</si>
  <si>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</si>
  <si>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</si>
  <si>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</si>
  <si>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</si>
  <si>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</si>
  <si>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</si>
  <si>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</si>
  <si>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</si>
  <si>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</si>
  <si>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</si>
  <si>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</si>
  <si>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</si>
  <si>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</si>
  <si>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</si>
  <si>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</si>
  <si>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</si>
  <si>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</si>
  <si>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</si>
  <si>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</si>
  <si>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</si>
  <si>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</si>
  <si>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</si>
  <si>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</si>
  <si>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</si>
  <si>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</si>
  <si>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</si>
  <si>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</si>
  <si>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</si>
  <si>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</si>
  <si>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</si>
  <si>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</si>
  <si>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</si>
  <si>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</si>
  <si>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</si>
  <si>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</si>
  <si>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</si>
  <si>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</si>
  <si>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</si>
  <si>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</si>
  <si>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</si>
  <si>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</si>
  <si>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</si>
  <si>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</si>
  <si>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</si>
  <si>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</si>
  <si>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</si>
  <si>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</si>
  <si>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</si>
  <si>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</si>
  <si>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</si>
  <si>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</si>
  <si>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</si>
  <si>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</si>
  <si>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</si>
  <si>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</si>
  <si>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</si>
  <si>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</si>
  <si>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</si>
  <si>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</si>
  <si>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</si>
  <si>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</si>
  <si>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</si>
  <si>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</si>
  <si>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</si>
  <si>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</si>
  <si>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</si>
  <si>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</si>
  <si>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</si>
  <si>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</si>
  <si>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</si>
  <si>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</si>
  <si>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</si>
  <si>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</si>
  <si>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</si>
  <si>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</si>
  <si>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</si>
  <si>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</si>
  <si>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</si>
  <si>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</si>
  <si>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</si>
  <si>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</si>
  <si>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</si>
  <si>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</si>
  <si>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</si>
  <si>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</si>
  <si>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</si>
  <si>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</si>
  <si>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</si>
  <si>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</si>
  <si>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</si>
  <si>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</si>
  <si>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</si>
  <si>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</si>
  <si>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</si>
  <si>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</si>
  <si>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</si>
  <si>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</si>
  <si>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</si>
  <si>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</si>
  <si>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</si>
  <si>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</si>
  <si>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</si>
  <si>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</si>
  <si>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</si>
  <si>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</si>
  <si>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</si>
  <si>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</si>
  <si>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</si>
  <si>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</si>
  <si>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</si>
  <si>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</si>
  <si>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</si>
  <si>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</si>
  <si>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</si>
  <si>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</si>
  <si>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</si>
  <si>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</si>
  <si>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</si>
  <si>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</si>
  <si>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</si>
  <si>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</si>
  <si>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</si>
  <si>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</si>
  <si>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</si>
  <si>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</si>
  <si>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</si>
  <si>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</si>
  <si>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</si>
  <si>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</si>
  <si>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</si>
  <si>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</si>
  <si>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</si>
  <si>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</si>
  <si>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</si>
  <si>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</si>
  <si>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</si>
  <si>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</si>
  <si>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</si>
  <si>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</si>
  <si>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</si>
  <si>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</si>
  <si>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</si>
  <si>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</si>
  <si>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</si>
  <si>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</si>
  <si>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</si>
  <si>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</si>
  <si>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</si>
  <si>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</si>
  <si>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</si>
  <si>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</si>
  <si>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</si>
  <si>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</si>
  <si>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</si>
  <si>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</si>
  <si>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</si>
  <si>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</si>
  <si>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</si>
  <si>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</si>
  <si>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</si>
  <si>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</si>
  <si>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</si>
  <si>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</si>
  <si>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</si>
  <si>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</si>
  <si>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</si>
  <si>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</si>
  <si>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</si>
  <si>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</si>
  <si>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</si>
  <si>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</si>
  <si>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</si>
  <si>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</si>
  <si>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</si>
  <si>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</si>
  <si>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</si>
  <si>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</si>
  <si>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</si>
  <si>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</si>
  <si>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</si>
  <si>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</si>
  <si>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</si>
  <si>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</si>
  <si>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</si>
  <si>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</si>
  <si>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</si>
  <si>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</si>
  <si>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</si>
  <si>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</si>
  <si>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</si>
  <si>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</si>
  <si>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</si>
  <si>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</si>
  <si>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</si>
  <si>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</si>
  <si>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</si>
  <si>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</si>
  <si>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</si>
  <si>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</si>
  <si>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</si>
  <si>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</si>
  <si>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</si>
  <si>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</si>
  <si>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</si>
  <si>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</si>
  <si>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</si>
  <si>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</si>
  <si>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</si>
  <si>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</si>
  <si>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</si>
  <si>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</si>
  <si>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</si>
  <si>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</si>
  <si>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</si>
  <si>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</si>
  <si>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</si>
  <si>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</si>
  <si>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</si>
  <si>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</si>
  <si>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</si>
  <si>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</si>
  <si>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</si>
  <si>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</si>
  <si>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</si>
  <si>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</si>
  <si>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</si>
  <si>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</si>
  <si>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</si>
  <si>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</si>
  <si>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</si>
  <si>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</si>
  <si>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</si>
  <si>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</si>
  <si>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</si>
  <si>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</si>
  <si>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</si>
  <si>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</si>
  <si>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</si>
  <si>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</si>
  <si>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</si>
  <si>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</si>
  <si>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</si>
  <si>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</si>
  <si>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</si>
  <si>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</si>
  <si>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</si>
  <si>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</si>
  <si>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</si>
  <si>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</si>
  <si>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</si>
  <si>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</si>
  <si>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</si>
  <si>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</si>
  <si>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</si>
  <si>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</si>
  <si>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</si>
  <si>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</si>
  <si>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</si>
  <si>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</si>
  <si>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</si>
  <si>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</si>
  <si>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</si>
  <si>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</si>
  <si>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</si>
  <si>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</si>
  <si>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</si>
  <si>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</si>
  <si>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</si>
  <si>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</si>
  <si>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</si>
  <si>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</si>
  <si>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</si>
  <si>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</si>
  <si>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</si>
  <si>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</si>
  <si>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</si>
  <si>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</si>
  <si>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</si>
  <si>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</si>
  <si>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</si>
  <si>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</si>
  <si>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</si>
  <si>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</si>
  <si>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</si>
  <si>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</si>
  <si>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</si>
  <si>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</si>
  <si>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</si>
  <si>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</si>
  <si>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</si>
  <si>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</si>
  <si>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</si>
  <si>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</si>
  <si>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</si>
  <si>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</si>
  <si>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</si>
  <si>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</si>
  <si>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</si>
  <si>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</si>
  <si>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</si>
  <si>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</si>
  <si>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</si>
  <si>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</si>
  <si>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</si>
  <si>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</si>
  <si>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</si>
  <si>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</si>
  <si>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</si>
  <si>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</si>
  <si>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</si>
  <si>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</si>
  <si>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</si>
  <si>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</si>
  <si>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</si>
  <si>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</si>
  <si>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</si>
  <si>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</si>
  <si>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</si>
  <si>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</si>
  <si>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</si>
  <si>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</si>
  <si>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</si>
  <si>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</si>
  <si>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</si>
  <si>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</si>
  <si>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</si>
  <si>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</si>
  <si>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</si>
  <si>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</si>
  <si>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</si>
  <si>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</si>
  <si>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</si>
  <si>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</si>
  <si>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</si>
  <si>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</si>
  <si>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</si>
  <si>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</si>
  <si>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</si>
  <si>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</si>
  <si>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</si>
  <si>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</si>
  <si>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</si>
  <si>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</si>
  <si>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</si>
  <si>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</si>
  <si>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</si>
  <si>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</si>
  <si>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</si>
  <si>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</si>
  <si>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</si>
  <si>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</si>
  <si>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</si>
  <si>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</si>
  <si>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</si>
  <si>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</si>
  <si>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</si>
  <si>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</si>
  <si>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</si>
  <si>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</si>
  <si>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</si>
  <si>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</si>
  <si>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</si>
  <si>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</si>
  <si>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</si>
  <si>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</si>
  <si>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</si>
  <si>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</si>
  <si>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</si>
  <si>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</si>
  <si>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</si>
  <si>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</si>
  <si>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</si>
  <si>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</si>
  <si>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</si>
  <si>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</si>
  <si>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</si>
  <si>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</si>
  <si>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</si>
  <si>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</si>
  <si>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</si>
  <si>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</si>
  <si>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</si>
  <si>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</si>
  <si>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</si>
  <si>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</si>
  <si>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</si>
  <si>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</si>
  <si>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</si>
  <si>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</si>
  <si>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</si>
  <si>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</si>
  <si>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</si>
  <si>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</si>
  <si>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</si>
  <si>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</si>
  <si>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</si>
  <si>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</si>
  <si>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</si>
  <si>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</si>
  <si>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</si>
  <si>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</si>
  <si>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</si>
  <si>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</si>
  <si>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</si>
  <si>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</si>
  <si>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</si>
  <si>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</si>
  <si>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</si>
  <si>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</si>
  <si>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</si>
  <si>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</si>
  <si>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</si>
  <si>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</si>
  <si>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</si>
  <si>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</si>
  <si>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</si>
  <si>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</si>
  <si>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</si>
  <si>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</si>
  <si>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</si>
  <si>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</si>
  <si>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</si>
  <si>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</si>
  <si>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</si>
  <si>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</si>
  <si>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</si>
  <si>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</si>
  <si>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</si>
  <si>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</si>
  <si>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</si>
  <si>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</si>
  <si>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</si>
  <si>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</si>
  <si>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</si>
  <si>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</si>
  <si>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</si>
  <si>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</si>
  <si>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</si>
  <si>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</si>
  <si>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</si>
  <si>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</si>
  <si>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</si>
  <si>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</si>
  <si>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</si>
  <si>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</si>
  <si>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</si>
  <si>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</si>
  <si>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</si>
  <si>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</si>
  <si>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</si>
  <si>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</si>
  <si>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</si>
  <si>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</si>
  <si>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</si>
  <si>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</si>
  <si>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</si>
  <si>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</si>
  <si>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</si>
  <si>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</si>
  <si>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</si>
  <si>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</si>
  <si>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</si>
  <si>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</si>
  <si>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</si>
  <si>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</si>
  <si>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</si>
  <si>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</si>
  <si>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</si>
  <si>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</si>
  <si>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</si>
  <si>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</si>
  <si>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</si>
  <si>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</si>
  <si>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</si>
  <si>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</si>
  <si>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</si>
  <si>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</si>
  <si>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</si>
  <si>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</si>
  <si>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</si>
  <si>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</si>
  <si>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</si>
  <si>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</si>
  <si>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</si>
  <si>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</si>
  <si>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</si>
  <si>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</si>
  <si>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</si>
  <si>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</si>
  <si>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</si>
  <si>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</si>
  <si>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</si>
  <si>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</si>
  <si>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</si>
  <si>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</si>
  <si>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</si>
  <si>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</si>
  <si>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</si>
  <si>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</si>
  <si>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</si>
  <si>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</si>
  <si>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</si>
  <si>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</si>
  <si>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</si>
  <si>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</si>
  <si>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</si>
  <si>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</si>
  <si>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</si>
  <si>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</si>
  <si>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</si>
  <si>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</si>
  <si>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</si>
  <si>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</si>
  <si>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</si>
  <si>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</si>
  <si>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</si>
  <si>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</si>
  <si>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</si>
  <si>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</si>
  <si>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</si>
  <si>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</si>
  <si>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</si>
  <si>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</si>
  <si>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</si>
  <si>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</si>
  <si>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</si>
  <si>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</si>
  <si>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</si>
  <si>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</si>
  <si>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</si>
  <si>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</si>
  <si>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</si>
  <si>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</si>
  <si>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</si>
  <si>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</si>
  <si>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</si>
  <si>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</si>
  <si>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</si>
  <si>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</si>
  <si>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</si>
  <si>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</si>
  <si>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</si>
  <si>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</si>
  <si>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</si>
  <si>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</si>
  <si>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</si>
  <si>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</si>
  <si>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</si>
  <si>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</si>
  <si>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</si>
  <si>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</si>
  <si>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</si>
  <si>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</si>
  <si>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</si>
  <si>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</si>
  <si>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</si>
  <si>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</si>
  <si>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</si>
  <si>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</si>
  <si>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</si>
  <si>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</si>
  <si>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</si>
  <si>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</si>
  <si>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</si>
  <si>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</si>
  <si>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</si>
  <si>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</si>
  <si>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</si>
  <si>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</si>
  <si>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</si>
  <si>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</si>
  <si>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</si>
  <si>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</si>
  <si>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</si>
  <si>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</si>
  <si>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</si>
  <si>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</si>
  <si>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</si>
  <si>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</si>
  <si>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</si>
  <si>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</si>
  <si>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</si>
  <si>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</si>
  <si>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</si>
  <si>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</si>
  <si>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</si>
  <si>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</si>
  <si>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</si>
  <si>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</si>
  <si>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</si>
  <si>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</si>
  <si>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</si>
  <si>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</si>
  <si>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</si>
  <si>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</si>
  <si>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</si>
  <si>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</si>
  <si>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</si>
  <si>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</si>
  <si>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</si>
  <si>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</si>
  <si>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</si>
  <si>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</si>
  <si>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</si>
  <si>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</si>
  <si>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</si>
  <si>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</si>
  <si>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</si>
  <si>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</si>
  <si>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</si>
  <si>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</si>
  <si>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</si>
  <si>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</si>
  <si>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</si>
  <si>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</si>
  <si>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</si>
  <si>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</si>
  <si>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</si>
  <si>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</si>
  <si>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</si>
  <si>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</si>
  <si>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</si>
  <si>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</si>
  <si>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</si>
  <si>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</si>
  <si>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</si>
  <si>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</si>
  <si>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</si>
  <si>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</si>
  <si>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</si>
  <si>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</si>
  <si>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</si>
  <si>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</si>
  <si>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</si>
  <si>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</si>
  <si>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</si>
  <si>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</si>
  <si>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</si>
  <si>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</si>
  <si>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</si>
  <si>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</si>
  <si>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</si>
  <si>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</si>
  <si>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</si>
  <si>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</si>
  <si>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</si>
  <si>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</si>
  <si>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</si>
  <si>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</si>
  <si>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</si>
  <si>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</si>
  <si>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</si>
  <si>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</si>
  <si>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</si>
  <si>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</si>
  <si>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</si>
  <si>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</si>
  <si>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</si>
  <si>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</si>
  <si>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</si>
  <si>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</si>
  <si>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</si>
  <si>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</si>
  <si>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</si>
  <si>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</si>
  <si>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</si>
  <si>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</si>
  <si>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</si>
  <si>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</si>
  <si>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</si>
  <si>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</si>
  <si>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</si>
  <si>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</si>
  <si>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</si>
  <si>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</si>
  <si>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</si>
  <si>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</si>
  <si>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</si>
  <si>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</si>
  <si>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</si>
  <si>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</si>
  <si>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</si>
  <si>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</si>
  <si>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</si>
  <si>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</si>
  <si>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</si>
  <si>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</si>
  <si>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</si>
  <si>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</si>
  <si>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</si>
  <si>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</si>
  <si>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</si>
  <si>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</si>
  <si>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</si>
  <si>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</si>
  <si>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</si>
  <si>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</si>
  <si>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</si>
  <si>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</si>
  <si>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</si>
  <si>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</si>
  <si>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</si>
  <si>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</si>
  <si>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</si>
  <si>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</si>
  <si>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</si>
  <si>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</si>
  <si>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</si>
  <si>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</si>
  <si>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</si>
  <si>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</si>
  <si>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</si>
  <si>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</si>
  <si>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</si>
  <si>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</si>
  <si>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</si>
  <si>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</si>
  <si>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</si>
  <si>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</si>
  <si>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</si>
  <si>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</si>
  <si>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</si>
  <si>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</si>
  <si>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</si>
  <si>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</si>
  <si>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</si>
  <si>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</si>
  <si>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</si>
  <si>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</si>
  <si>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</si>
  <si>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</si>
  <si>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</si>
  <si>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</si>
  <si>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</si>
  <si>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</si>
  <si>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</si>
  <si>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</si>
  <si>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</si>
  <si>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</si>
  <si>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</si>
  <si>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</si>
  <si>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</si>
  <si>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</si>
  <si>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</si>
  <si>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</si>
  <si>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</si>
  <si>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</si>
  <si>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</si>
  <si>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</si>
  <si>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</si>
  <si>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</si>
  <si>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</si>
  <si>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</si>
  <si>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</si>
  <si>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</si>
  <si>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</si>
  <si>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</si>
  <si>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</si>
  <si>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</si>
  <si>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</si>
  <si>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</si>
  <si>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</si>
  <si>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</si>
  <si>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</si>
  <si>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</si>
  <si>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</si>
  <si>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</si>
  <si>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</si>
  <si>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</si>
  <si>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</si>
  <si>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</si>
  <si>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</si>
  <si>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</si>
  <si>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</si>
  <si>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</si>
  <si>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</si>
  <si>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</si>
  <si>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</si>
  <si>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</si>
  <si>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</si>
  <si>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</si>
  <si>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</si>
  <si>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</si>
  <si>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</si>
  <si>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</si>
  <si>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</si>
  <si>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</si>
  <si>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</si>
  <si>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</si>
  <si>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</si>
  <si>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</si>
  <si>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</si>
  <si>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</si>
  <si>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</si>
  <si>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</si>
  <si>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</si>
  <si>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</si>
  <si>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</si>
  <si>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</si>
  <si>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</si>
  <si>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</si>
  <si>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</si>
  <si>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</si>
  <si>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</si>
  <si>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</si>
  <si>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</si>
  <si>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</si>
  <si>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</si>
  <si>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</si>
  <si>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</si>
  <si>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</si>
  <si>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</si>
  <si>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</si>
  <si>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</si>
  <si>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</si>
  <si>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</si>
  <si>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</si>
  <si>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</si>
  <si>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</si>
  <si>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</si>
  <si>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</si>
  <si>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</si>
  <si>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</si>
  <si>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</si>
  <si>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</si>
  <si>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</si>
  <si>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</si>
  <si>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</si>
  <si>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</si>
  <si>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</si>
  <si>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</si>
  <si>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</si>
  <si>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</si>
  <si>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</si>
  <si>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</si>
  <si>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</si>
  <si>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</si>
  <si>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</si>
  <si>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</si>
  <si>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</si>
  <si>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</si>
  <si>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</si>
  <si>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</si>
  <si>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</si>
  <si>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</si>
  <si>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</si>
  <si>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</si>
  <si>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</si>
  <si>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</si>
  <si>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</si>
  <si>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</si>
  <si>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</si>
  <si>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</si>
  <si>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</si>
  <si>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</si>
  <si>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</si>
  <si>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</si>
  <si>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</si>
  <si>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</si>
  <si>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</si>
  <si>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</si>
  <si>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</si>
  <si>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</si>
  <si>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</si>
  <si>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</si>
  <si>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</si>
  <si>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</si>
  <si>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</si>
  <si>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</si>
  <si>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</si>
  <si>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</si>
  <si>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</si>
  <si>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</si>
  <si>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</si>
  <si>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</si>
  <si>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</si>
  <si>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</si>
  <si>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</si>
  <si>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</si>
  <si>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</si>
  <si>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</si>
  <si>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</si>
  <si>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</si>
  <si>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</si>
  <si>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</si>
  <si>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</si>
  <si>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</si>
  <si>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</si>
  <si>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</si>
  <si>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</si>
  <si>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</si>
  <si>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</si>
  <si>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</si>
  <si>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</si>
  <si>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</si>
  <si>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</si>
  <si>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</si>
  <si>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</si>
  <si>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</si>
  <si>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</si>
  <si>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</si>
  <si>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</si>
  <si>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</si>
  <si>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</si>
  <si>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</si>
  <si>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</si>
  <si>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</si>
  <si>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</si>
  <si>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</si>
  <si>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</si>
  <si>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</si>
  <si>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</si>
  <si>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</si>
  <si>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</si>
  <si>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</si>
  <si>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</si>
  <si>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</si>
  <si>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</si>
  <si>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</si>
  <si>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</si>
  <si>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</si>
  <si>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</si>
  <si>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</si>
  <si>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</si>
  <si>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</si>
  <si>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</si>
  <si>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</si>
  <si>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</si>
  <si>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</si>
  <si>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</si>
  <si>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</si>
  <si>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</si>
  <si>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</si>
  <si>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</si>
  <si>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</si>
  <si>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</si>
  <si>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</si>
  <si>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</si>
  <si>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</si>
  <si>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</si>
  <si>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</si>
  <si>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</si>
  <si>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</si>
  <si>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</si>
  <si>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</si>
  <si>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</si>
  <si>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</si>
  <si>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</si>
  <si>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</si>
  <si>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</si>
  <si>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</si>
  <si>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</si>
  <si>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</si>
  <si>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</si>
  <si>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</si>
  <si>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</si>
  <si>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</si>
  <si>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</si>
  <si>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</si>
  <si>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</si>
  <si>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</si>
  <si>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</si>
  <si>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</si>
  <si>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</si>
  <si>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</si>
  <si>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</si>
  <si>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</si>
  <si>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</si>
  <si>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</si>
  <si>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</si>
  <si>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</si>
  <si>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</si>
  <si>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</si>
  <si>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</si>
  <si>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</si>
  <si>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</si>
  <si>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</si>
  <si>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</si>
  <si>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</si>
  <si>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</si>
  <si>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</si>
  <si>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</si>
  <si>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</si>
  <si>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</si>
  <si>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</si>
  <si>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</si>
  <si>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</si>
  <si>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</si>
  <si>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</si>
  <si>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</si>
  <si>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</si>
  <si>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</si>
  <si>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</si>
  <si>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</si>
  <si>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</si>
  <si>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</si>
  <si>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</si>
  <si>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</si>
  <si>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</si>
  <si>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</si>
  <si>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</si>
  <si>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</si>
  <si>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</si>
  <si>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</si>
  <si>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</si>
  <si>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</si>
  <si>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</si>
  <si>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</si>
  <si>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</si>
  <si>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</si>
  <si>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</si>
  <si>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</si>
  <si>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</si>
  <si>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</si>
  <si>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</si>
  <si>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</si>
  <si>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</si>
  <si>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</si>
  <si>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</si>
  <si>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</si>
  <si>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</si>
  <si>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</si>
  <si>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</si>
  <si>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</si>
  <si>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</si>
  <si>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</si>
  <si>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</si>
  <si>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</si>
  <si>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</si>
  <si>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</si>
  <si>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</si>
  <si>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</si>
  <si>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</si>
  <si>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</si>
  <si>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</si>
  <si>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</si>
  <si>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</si>
  <si>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</si>
  <si>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</si>
  <si>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</si>
  <si>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</si>
  <si>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</si>
  <si>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</si>
  <si>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</si>
  <si>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</si>
  <si>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</si>
  <si>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</si>
  <si>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</si>
  <si>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</si>
  <si>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</si>
  <si>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</si>
  <si>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</si>
  <si>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</si>
  <si>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</si>
  <si>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</si>
  <si>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</si>
  <si>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</si>
  <si>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</si>
  <si>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</si>
  <si>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</si>
  <si>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</si>
  <si>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</si>
  <si>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</si>
  <si>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</si>
  <si>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</si>
  <si>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</si>
  <si>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</si>
  <si>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</si>
  <si>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</si>
  <si>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</si>
  <si>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</si>
  <si>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</si>
  <si>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</si>
  <si>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</si>
  <si>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</si>
  <si>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</si>
  <si>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</si>
  <si>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</si>
  <si>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</si>
  <si>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</si>
  <si>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</si>
  <si>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</si>
  <si>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</si>
  <si>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</si>
  <si>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</si>
  <si>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</si>
  <si>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</si>
  <si>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</si>
  <si>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</si>
  <si>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</si>
  <si>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</si>
  <si>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</si>
  <si>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</si>
  <si>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</si>
  <si>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</si>
  <si>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</si>
  <si>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</si>
  <si>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</si>
  <si>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</si>
  <si>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</si>
  <si>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</si>
  <si>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</si>
  <si>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</si>
  <si>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</si>
  <si>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</si>
  <si>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</si>
  <si>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</si>
  <si>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</si>
  <si>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</si>
  <si>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</si>
  <si>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</si>
  <si>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</si>
  <si>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</si>
  <si>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</si>
  <si>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</si>
  <si>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</si>
  <si>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</si>
  <si>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</si>
  <si>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</si>
  <si>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</si>
  <si>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</si>
  <si>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</si>
  <si>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</si>
  <si>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</si>
  <si>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</si>
  <si>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</si>
  <si>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</si>
  <si>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</si>
  <si>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</si>
  <si>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</si>
  <si>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</si>
  <si>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</si>
  <si>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</si>
  <si>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</si>
  <si>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</si>
  <si>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</si>
  <si>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</si>
  <si>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</si>
  <si>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</si>
  <si>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</si>
  <si>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</si>
  <si>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</si>
  <si>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</si>
  <si>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</si>
  <si>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</si>
  <si>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</si>
  <si>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</si>
  <si>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</si>
  <si>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</si>
  <si>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</si>
  <si>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</si>
  <si>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</si>
  <si>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</si>
  <si>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</si>
  <si>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</si>
  <si>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</si>
  <si>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</si>
  <si>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</si>
  <si>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</si>
  <si>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</si>
  <si>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</si>
  <si>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</si>
  <si>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</si>
  <si>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</si>
  <si>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</si>
  <si>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</si>
  <si>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</si>
  <si>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</si>
  <si>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</si>
  <si>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</si>
  <si>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</si>
  <si>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</si>
  <si>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</si>
  <si>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</si>
  <si>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</si>
  <si>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</si>
  <si>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</si>
  <si>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</si>
  <si>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</si>
  <si>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</si>
  <si>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</si>
  <si>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</si>
  <si>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</si>
  <si>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</si>
  <si>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</si>
  <si>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</si>
  <si>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</si>
  <si>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</si>
  <si>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</si>
  <si>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</si>
  <si>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</si>
  <si>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</si>
  <si>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</si>
  <si>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</si>
  <si>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</si>
  <si>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</si>
  <si>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</si>
  <si>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</si>
  <si>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</si>
  <si>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</si>
  <si>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</si>
  <si>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</si>
  <si>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</si>
  <si>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</si>
  <si>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</si>
  <si>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</si>
  <si>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</si>
  <si>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</si>
  <si>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</si>
  <si>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</si>
  <si>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</si>
  <si>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</si>
  <si>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</si>
  <si>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</si>
  <si>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</si>
  <si>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</si>
  <si>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</si>
  <si>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</si>
  <si>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</si>
  <si>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</si>
  <si>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</si>
  <si>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</si>
  <si>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</si>
  <si>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</si>
  <si>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</si>
  <si>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</si>
  <si>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</si>
  <si>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</si>
  <si>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</si>
  <si>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</si>
  <si>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</si>
  <si>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</si>
  <si>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</si>
  <si>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</si>
  <si>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</si>
  <si>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</si>
  <si>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</si>
  <si>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</si>
  <si>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</si>
  <si>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</si>
  <si>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</si>
  <si>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</si>
  <si>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</si>
  <si>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</si>
  <si>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</si>
  <si>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</si>
  <si>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</si>
  <si>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</si>
  <si>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</si>
  <si>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</si>
  <si>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</si>
  <si>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</si>
  <si>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</si>
  <si>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</si>
  <si>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</si>
  <si>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</si>
  <si>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</si>
  <si>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</si>
  <si>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</si>
  <si>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</si>
  <si>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</si>
  <si>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</si>
  <si>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</si>
  <si>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</si>
  <si>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</si>
  <si>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</si>
  <si>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</si>
  <si>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</si>
  <si>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</si>
  <si>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</si>
  <si>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</si>
  <si>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</si>
  <si>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</si>
  <si>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</si>
  <si>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</si>
  <si>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</si>
  <si>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</si>
  <si>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</si>
  <si>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</si>
  <si>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</si>
  <si>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</si>
  <si>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</si>
  <si>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</si>
  <si>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</si>
  <si>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</si>
  <si>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</si>
  <si>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</si>
  <si>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</si>
  <si>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</si>
  <si>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</si>
  <si>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</si>
  <si>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</si>
  <si>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</si>
  <si>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</si>
  <si>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</si>
  <si>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</si>
  <si>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</si>
  <si>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</si>
  <si>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</si>
  <si>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</si>
  <si>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</si>
  <si>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</si>
  <si>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</si>
  <si>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</si>
  <si>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</si>
  <si>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</si>
  <si>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</si>
  <si>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</si>
  <si>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</si>
  <si>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</si>
  <si>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</si>
  <si>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</si>
  <si>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</si>
  <si>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</si>
  <si>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</si>
  <si>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</si>
  <si>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</si>
  <si>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</si>
  <si>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</si>
  <si>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</si>
  <si>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</si>
  <si>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</si>
  <si>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</si>
  <si>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</si>
  <si>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</si>
  <si>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</si>
  <si>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</si>
  <si>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</si>
  <si>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</si>
  <si>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</si>
  <si>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</si>
  <si>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</si>
  <si>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</si>
  <si>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</si>
  <si>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</si>
  <si>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</si>
  <si>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</si>
  <si>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</si>
  <si>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</si>
  <si>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</si>
  <si>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</si>
  <si>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</si>
  <si>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</si>
  <si>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</si>
  <si>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</si>
  <si>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</si>
  <si>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</si>
  <si>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</si>
  <si>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</si>
  <si>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</si>
  <si>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</si>
  <si>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</si>
  <si>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</si>
  <si>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</si>
  <si>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</si>
  <si>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</si>
  <si>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</si>
  <si>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</si>
  <si>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</si>
  <si>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</si>
  <si>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</si>
  <si>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</si>
  <si>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</si>
  <si>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</si>
  <si>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</si>
  <si>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</si>
  <si>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</si>
  <si>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</si>
  <si>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</si>
  <si>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</si>
  <si>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</si>
  <si>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</si>
  <si>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</si>
  <si>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</si>
  <si>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</si>
  <si>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</si>
  <si>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</si>
  <si>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</si>
  <si>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</si>
  <si>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</si>
  <si>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</si>
  <si>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</si>
  <si>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</si>
  <si>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</si>
  <si>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</si>
  <si>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</si>
  <si>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</si>
  <si>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</si>
  <si>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</si>
  <si>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</si>
  <si>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</si>
  <si>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</si>
  <si>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</si>
  <si>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</si>
  <si>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</si>
  <si>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</si>
  <si>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</si>
  <si>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</si>
  <si>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</si>
  <si>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</si>
  <si>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</si>
  <si>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</si>
  <si>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</si>
  <si>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</si>
  <si>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</si>
  <si>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</si>
  <si>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</si>
  <si>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</si>
  <si>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</si>
  <si>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</si>
  <si>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</si>
  <si>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</si>
  <si>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</si>
  <si>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</si>
  <si>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</si>
  <si>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</si>
  <si>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</si>
  <si>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</si>
  <si>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</si>
  <si>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</si>
  <si>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</si>
  <si>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</si>
  <si>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</si>
  <si>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</si>
  <si>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</si>
  <si>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</si>
  <si>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</si>
  <si>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</si>
  <si>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</si>
  <si>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</si>
  <si>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</si>
  <si>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</si>
  <si>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</si>
  <si>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</si>
  <si>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</si>
  <si>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</si>
  <si>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</si>
  <si>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</si>
  <si>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</si>
  <si>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</si>
  <si>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</si>
  <si>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</si>
  <si>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</si>
  <si>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</si>
  <si>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</si>
  <si>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</si>
  <si>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</si>
  <si>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</si>
  <si>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</si>
  <si>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</si>
  <si>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</si>
  <si>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</si>
  <si>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</si>
  <si>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</si>
  <si>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</si>
  <si>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</si>
  <si>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</si>
  <si>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</si>
  <si>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</si>
  <si>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</si>
  <si>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</si>
  <si>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</si>
  <si>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</si>
  <si>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</si>
  <si>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</si>
  <si>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</si>
  <si>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</si>
  <si>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</si>
  <si>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</si>
  <si>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</si>
  <si>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</si>
  <si>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</si>
  <si>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</si>
  <si>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</si>
  <si>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</si>
  <si>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</si>
  <si>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</si>
  <si>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</si>
  <si>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</si>
  <si>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</si>
  <si>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</si>
  <si>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</si>
  <si>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</si>
  <si>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</si>
  <si>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</si>
  <si>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</si>
  <si>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</si>
  <si>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</si>
  <si>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</si>
  <si>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</si>
  <si>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</si>
  <si>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</si>
  <si>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</si>
  <si>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</si>
  <si>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</si>
  <si>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</si>
  <si>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</si>
  <si>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</si>
  <si>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</si>
  <si>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</si>
  <si>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</si>
  <si>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</si>
  <si>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</si>
  <si>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</si>
  <si>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</si>
  <si>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</si>
  <si>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</si>
  <si>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</si>
  <si>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</si>
  <si>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</si>
  <si>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</si>
  <si>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</si>
  <si>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</si>
  <si>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</si>
  <si>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</si>
  <si>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</si>
  <si>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</si>
  <si>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</si>
  <si>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</si>
  <si>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</si>
  <si>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</si>
  <si>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</si>
  <si>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</si>
  <si>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</si>
  <si>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</si>
  <si>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</si>
  <si>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</si>
  <si>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</si>
  <si>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</si>
  <si>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</si>
  <si>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</si>
  <si>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</si>
  <si>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</si>
  <si>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</si>
  <si>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</si>
  <si>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</si>
  <si>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</si>
  <si>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</si>
  <si>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</si>
  <si>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</si>
  <si>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</si>
  <si>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</si>
  <si>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</si>
  <si>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</si>
  <si>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</si>
  <si>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</si>
  <si>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</si>
  <si>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</si>
  <si>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</si>
  <si>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</si>
  <si>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</si>
  <si>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</si>
  <si>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</si>
  <si>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</si>
  <si>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</si>
  <si>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</si>
  <si>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</si>
  <si>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</si>
  <si>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</si>
  <si>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</si>
  <si>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</si>
  <si>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</si>
  <si>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</si>
  <si>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</si>
  <si>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</si>
  <si>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</si>
  <si>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</si>
  <si>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</si>
  <si>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</si>
  <si>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</si>
  <si>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</si>
  <si>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</si>
  <si>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</si>
  <si>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</si>
  <si>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</si>
  <si>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</si>
  <si>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</si>
  <si>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</si>
  <si>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</si>
  <si>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</si>
  <si>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</si>
  <si>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</si>
  <si>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</si>
  <si>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</si>
  <si>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</si>
  <si>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</si>
  <si>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</si>
  <si>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</si>
  <si>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</si>
  <si>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</si>
  <si>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</si>
  <si>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</si>
  <si>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</si>
  <si>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</si>
  <si>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</si>
  <si>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</si>
  <si>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</si>
  <si>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</si>
  <si>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</si>
  <si>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</si>
  <si>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</si>
  <si>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</si>
  <si>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</si>
  <si>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</si>
  <si>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</si>
  <si>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</si>
  <si>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</si>
  <si>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</si>
  <si>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</si>
  <si>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</si>
  <si>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</si>
  <si>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</si>
  <si>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</si>
  <si>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</si>
  <si>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</si>
  <si>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</si>
  <si>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</si>
  <si>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</si>
  <si>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</si>
  <si>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</si>
  <si>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</si>
  <si>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</si>
  <si>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</si>
  <si>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</si>
  <si>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</si>
  <si>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</si>
  <si>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</si>
  <si>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</si>
  <si>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</si>
  <si>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</si>
  <si>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</si>
  <si>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</si>
  <si>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</si>
  <si>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</si>
  <si>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</si>
  <si>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</si>
  <si>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</si>
  <si>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</si>
  <si>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</si>
  <si>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</si>
  <si>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</si>
  <si>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</si>
  <si>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</si>
  <si>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</si>
  <si>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</si>
  <si>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</si>
  <si>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</si>
  <si>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</si>
  <si>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</si>
  <si>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</si>
  <si>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</si>
  <si>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</si>
  <si>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</si>
  <si>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</si>
  <si>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</si>
  <si>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</si>
  <si>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</si>
  <si>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</si>
  <si>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</si>
  <si>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</si>
  <si>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</si>
  <si>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</si>
  <si>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</si>
  <si>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</si>
  <si>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</si>
  <si>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</si>
  <si>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</si>
  <si>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</si>
  <si>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</si>
  <si>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</si>
  <si>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</si>
  <si>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</si>
  <si>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</si>
  <si>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</si>
  <si>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</si>
  <si>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</si>
  <si>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</si>
  <si>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</si>
  <si>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</si>
  <si>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</si>
  <si>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</si>
  <si>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</si>
  <si>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</si>
  <si>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</si>
  <si>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</si>
  <si>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</si>
  <si>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</si>
  <si>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</si>
  <si>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</si>
  <si>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</si>
  <si>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</si>
  <si>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</si>
  <si>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</si>
  <si>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</si>
  <si>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</si>
  <si>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</si>
  <si>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</si>
  <si>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</si>
  <si>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</si>
  <si>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</si>
  <si>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</si>
  <si>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</si>
  <si>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</si>
  <si>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</si>
  <si>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</si>
  <si>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</si>
  <si>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</si>
  <si>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</si>
  <si>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</si>
  <si>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</si>
  <si>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</si>
  <si>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</si>
  <si>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</si>
  <si>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</si>
  <si>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</si>
  <si>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</si>
  <si>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</si>
  <si>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</si>
  <si>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</si>
  <si>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</si>
  <si>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</si>
  <si>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</si>
  <si>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</si>
  <si>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</si>
  <si>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</si>
  <si>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</si>
  <si>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</si>
  <si>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</si>
  <si>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</si>
  <si>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</si>
  <si>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</si>
  <si>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</si>
  <si>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</si>
  <si>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</si>
  <si>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</si>
  <si>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</si>
  <si>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</si>
  <si>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</si>
  <si>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</si>
  <si>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</si>
  <si>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</si>
  <si>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</si>
  <si>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</si>
  <si>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</si>
  <si>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</si>
  <si>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</si>
  <si>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</si>
  <si>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</si>
  <si>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</si>
  <si>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</si>
  <si>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</si>
  <si>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</si>
  <si>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</si>
  <si>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</si>
  <si>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</si>
  <si>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</si>
  <si>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</si>
  <si>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</si>
  <si>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</si>
  <si>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</si>
  <si>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</si>
  <si>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</si>
  <si>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</si>
  <si>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</si>
  <si>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</si>
  <si>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</si>
  <si>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</si>
  <si>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</si>
  <si>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</si>
  <si>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</si>
  <si>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</si>
  <si>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</si>
  <si>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</si>
  <si>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</si>
  <si>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</si>
  <si>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</si>
  <si>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</si>
  <si>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</si>
  <si>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</si>
  <si>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</si>
  <si>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</si>
  <si>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</si>
  <si>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</si>
  <si>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</si>
  <si>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</si>
  <si>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</si>
  <si>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</si>
  <si>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</si>
  <si>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</si>
  <si>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</si>
  <si>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</si>
  <si>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</si>
  <si>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</si>
  <si>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</si>
  <si>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</si>
  <si>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</si>
  <si>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</si>
  <si>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</si>
  <si>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</si>
  <si>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</si>
  <si>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</si>
  <si>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</si>
  <si>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</si>
  <si>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</si>
  <si>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</si>
  <si>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</si>
  <si>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</si>
  <si>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</si>
  <si>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</si>
  <si>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</si>
  <si>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</si>
  <si>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</si>
  <si>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</si>
  <si>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</si>
  <si>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</si>
  <si>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</si>
  <si>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</si>
  <si>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</si>
  <si>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</si>
  <si>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</si>
  <si>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</si>
  <si>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</si>
  <si>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</si>
  <si>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</si>
  <si>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</si>
  <si>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</si>
  <si>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</si>
  <si>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</si>
  <si>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</si>
  <si>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</si>
  <si>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</si>
  <si>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</si>
  <si>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</si>
  <si>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</si>
  <si>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</si>
  <si>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</si>
  <si>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</si>
  <si>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</si>
  <si>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</si>
  <si>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</si>
  <si>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</si>
  <si>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</si>
  <si>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</si>
  <si>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</si>
  <si>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</si>
  <si>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</si>
  <si>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</si>
  <si>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</si>
  <si>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</si>
  <si>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</si>
  <si>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</si>
  <si>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</si>
  <si>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</si>
  <si>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</si>
  <si>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</si>
  <si>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</si>
  <si>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</si>
  <si>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</si>
  <si>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</si>
  <si>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</si>
  <si>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</si>
  <si>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</si>
  <si>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</si>
  <si>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</si>
  <si>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</si>
  <si>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</si>
  <si>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</si>
  <si>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</si>
  <si>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</si>
  <si>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</si>
  <si>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</si>
  <si>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</si>
  <si>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</si>
  <si>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</si>
  <si>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</si>
  <si>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</si>
  <si>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</si>
  <si>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</si>
  <si>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</si>
  <si>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</si>
  <si>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</si>
  <si>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</si>
  <si>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</si>
  <si>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</si>
  <si>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</si>
  <si>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</si>
  <si>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</si>
  <si>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</si>
  <si>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</si>
  <si>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</si>
  <si>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</si>
  <si>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</si>
  <si>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</si>
  <si>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</si>
  <si>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</si>
  <si>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</si>
  <si>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</si>
  <si>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</si>
  <si>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</si>
  <si>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</si>
  <si>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</si>
  <si>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</si>
  <si>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</si>
  <si>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</si>
  <si>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</si>
  <si>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</si>
  <si>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</si>
  <si>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</si>
  <si>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</si>
  <si>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</si>
  <si>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</si>
  <si>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</si>
  <si>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</si>
  <si>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</si>
  <si>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</si>
  <si>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</si>
  <si>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</si>
  <si>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</si>
  <si>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</si>
  <si>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</si>
  <si>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</si>
  <si>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</si>
  <si>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</si>
  <si>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</si>
  <si>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</si>
  <si>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</si>
  <si>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</si>
  <si>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</si>
  <si>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</si>
  <si>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</si>
  <si>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</si>
  <si>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</si>
  <si>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</si>
  <si>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</si>
  <si>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</si>
  <si>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</si>
  <si>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</si>
  <si>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</si>
  <si>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</si>
  <si>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</si>
  <si>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</si>
  <si>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</si>
  <si>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</si>
  <si>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</si>
  <si>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</si>
  <si>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</si>
  <si>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</si>
  <si>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</si>
  <si>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</si>
  <si>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</si>
  <si>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</si>
  <si>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</si>
  <si>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</si>
  <si>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</si>
  <si>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</si>
  <si>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</si>
  <si>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</si>
  <si>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</si>
  <si>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</si>
  <si>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</si>
  <si>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</si>
  <si>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</si>
  <si>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</si>
  <si>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</si>
  <si>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</si>
  <si>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</si>
  <si>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</si>
  <si>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</si>
  <si>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</si>
  <si>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</si>
  <si>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</si>
  <si>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</si>
  <si>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</si>
  <si>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</si>
  <si>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</si>
  <si>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</si>
  <si>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</si>
  <si>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</si>
  <si>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</si>
  <si>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</si>
  <si>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</si>
  <si>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</si>
  <si>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</si>
  <si>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</si>
  <si>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</si>
  <si>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</si>
  <si>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</si>
  <si>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</si>
  <si>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</si>
  <si>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</si>
  <si>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</si>
  <si>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</si>
  <si>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</si>
  <si>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</si>
  <si>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</si>
  <si>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</si>
  <si>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</si>
  <si>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</si>
  <si>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</si>
  <si>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</si>
  <si>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</si>
  <si>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</si>
  <si>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</si>
  <si>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</si>
  <si>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</si>
  <si>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</si>
  <si>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</si>
  <si>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</si>
  <si>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</si>
  <si>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</si>
  <si>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</si>
  <si>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</si>
  <si>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</si>
  <si>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</si>
  <si>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</si>
  <si>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</si>
  <si>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</si>
  <si>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</si>
  <si>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</si>
  <si>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</si>
  <si>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</si>
  <si>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</si>
  <si>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</si>
  <si>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</si>
  <si>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</si>
  <si>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</si>
  <si>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</si>
  <si>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</si>
  <si>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</si>
  <si>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</si>
  <si>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</si>
  <si>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</si>
  <si>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</si>
  <si>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</si>
  <si>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</si>
  <si>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</si>
  <si>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</si>
  <si>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</si>
  <si>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</si>
  <si>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</si>
  <si>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</si>
  <si>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</si>
  <si>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</si>
  <si>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</si>
  <si>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</si>
  <si>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</si>
  <si>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</si>
  <si>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</si>
  <si>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</si>
  <si>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</si>
  <si>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</si>
  <si>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</si>
  <si>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</si>
  <si>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</si>
  <si>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</si>
  <si>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</si>
  <si>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</si>
  <si>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</si>
  <si>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</si>
  <si>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</si>
  <si>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</si>
  <si>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</si>
  <si>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</si>
  <si>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</si>
  <si>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</si>
  <si>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</si>
  <si>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</si>
  <si>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</si>
  <si>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</si>
  <si>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</si>
  <si>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</si>
  <si>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</si>
  <si>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</si>
  <si>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</si>
  <si>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</si>
  <si>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</si>
  <si>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</si>
  <si>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</si>
  <si>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</si>
  <si>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</si>
  <si>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</si>
  <si>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</si>
  <si>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</si>
  <si>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</si>
  <si>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</si>
  <si>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</si>
  <si>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</si>
  <si>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</si>
  <si>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</si>
  <si>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</si>
  <si>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</si>
  <si>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</si>
  <si>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</si>
  <si>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</si>
  <si>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</si>
  <si>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</si>
  <si>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</si>
  <si>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</si>
  <si>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</si>
  <si>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</si>
  <si>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</si>
  <si>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</si>
  <si>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</si>
  <si>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</si>
  <si>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</si>
  <si>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</si>
  <si>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</si>
  <si>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</si>
  <si>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</si>
  <si>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</si>
  <si>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</si>
  <si>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</si>
  <si>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</si>
  <si>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</si>
  <si>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</si>
  <si>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</si>
  <si>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</si>
  <si>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</si>
  <si>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</si>
  <si>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</si>
  <si>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</si>
  <si>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</si>
  <si>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</si>
  <si>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</si>
  <si>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</si>
  <si>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</si>
  <si>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</si>
  <si>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</si>
  <si>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</si>
  <si>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</si>
  <si>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</si>
  <si>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</si>
  <si>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</si>
  <si>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</si>
  <si>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</si>
  <si>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</si>
  <si>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</si>
  <si>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</si>
  <si>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</si>
  <si>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</si>
  <si>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</si>
  <si>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</si>
  <si>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</si>
  <si>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</si>
  <si>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</si>
  <si>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</si>
  <si>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</si>
  <si>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</si>
  <si>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</si>
  <si>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</si>
  <si>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</si>
  <si>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</si>
  <si>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</si>
  <si>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</si>
  <si>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</si>
  <si>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</si>
  <si>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</si>
  <si>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</si>
  <si>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</si>
  <si>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</si>
  <si>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</si>
  <si>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</si>
  <si>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</si>
  <si>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</si>
  <si>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</si>
  <si>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</si>
  <si>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</si>
  <si>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</si>
  <si>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</si>
  <si>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</si>
  <si>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</si>
  <si>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</si>
  <si>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</si>
  <si>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</si>
  <si>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</si>
  <si>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</si>
  <si>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</si>
  <si>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</si>
  <si>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</si>
  <si>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</si>
  <si>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</si>
  <si>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</si>
  <si>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</si>
  <si>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</si>
  <si>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</si>
  <si>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</si>
  <si>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</si>
  <si>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</si>
  <si>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</si>
  <si>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</si>
  <si>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</si>
  <si>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</si>
  <si>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</si>
  <si>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</si>
  <si>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</si>
  <si>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</si>
  <si>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</si>
  <si>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</si>
  <si>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</si>
  <si>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</si>
  <si>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</si>
  <si>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</si>
  <si>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</si>
  <si>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</si>
  <si>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</si>
  <si>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</si>
  <si>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</si>
  <si>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</si>
  <si>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</si>
  <si>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</si>
  <si>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</si>
  <si>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</si>
  <si>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</si>
  <si>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</si>
  <si>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</si>
  <si>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</si>
  <si>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</si>
  <si>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</si>
  <si>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</si>
  <si>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</si>
  <si>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</si>
  <si>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</si>
  <si>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</si>
  <si>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</si>
  <si>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</si>
  <si>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</si>
  <si>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</si>
  <si>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</si>
  <si>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</si>
  <si>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</si>
  <si>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</si>
  <si>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</si>
  <si>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</si>
  <si>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</si>
  <si>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</si>
  <si>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</si>
  <si>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</si>
  <si>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</si>
  <si>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</si>
  <si>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</si>
  <si>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</si>
  <si>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</si>
  <si>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</si>
  <si>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</si>
  <si>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</si>
  <si>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</si>
  <si>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</si>
  <si>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</si>
  <si>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</si>
  <si>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</si>
  <si>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</si>
  <si>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</si>
  <si>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</si>
  <si>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</si>
  <si>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</si>
  <si>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</si>
  <si>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</si>
  <si>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</si>
  <si>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</si>
  <si>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</si>
  <si>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</si>
  <si>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</si>
  <si>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</si>
  <si>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</si>
  <si>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</si>
  <si>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</si>
  <si>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</si>
  <si>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</si>
  <si>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</si>
  <si>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</si>
  <si>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</si>
  <si>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</si>
  <si>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</si>
  <si>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</si>
  <si>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</si>
  <si>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</si>
  <si>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</si>
  <si>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</si>
  <si>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</si>
  <si>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</si>
  <si>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</si>
  <si>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</si>
  <si>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</si>
  <si>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</si>
  <si>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</si>
  <si>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</si>
  <si>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</si>
  <si>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</si>
  <si>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</si>
  <si>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</si>
  <si>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</si>
  <si>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</si>
  <si>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</si>
  <si>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</si>
  <si>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</si>
  <si>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</si>
  <si>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</si>
  <si>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</si>
  <si>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</si>
  <si>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</si>
  <si>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</si>
  <si>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</si>
  <si>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</si>
  <si>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</si>
  <si>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</si>
  <si>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</si>
  <si>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</si>
  <si>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</si>
  <si>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</si>
  <si>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</si>
  <si>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</si>
  <si>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</si>
  <si>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</si>
  <si>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</si>
  <si>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</si>
  <si>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</si>
  <si>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</si>
  <si>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</si>
  <si>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</si>
  <si>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</si>
  <si>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</si>
  <si>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</si>
  <si>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</si>
  <si>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</si>
  <si>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</si>
  <si>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</si>
  <si>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</si>
  <si>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</si>
  <si>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</si>
  <si>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</si>
  <si>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</si>
  <si>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</si>
  <si>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</si>
  <si>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</si>
  <si>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</si>
  <si>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</si>
  <si>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</si>
  <si>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</si>
  <si>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</si>
  <si>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</si>
  <si>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</si>
  <si>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</si>
  <si>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</si>
  <si>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</si>
  <si>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</si>
  <si>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</si>
  <si>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</si>
  <si>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</si>
  <si>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</si>
  <si>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</si>
  <si>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</si>
  <si>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</si>
  <si>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</si>
  <si>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</si>
  <si>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</si>
  <si>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</si>
  <si>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</si>
  <si>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</si>
  <si>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</si>
  <si>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</si>
  <si>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</si>
  <si>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</si>
  <si>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</si>
  <si>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</si>
  <si>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</si>
  <si>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</si>
  <si>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</si>
  <si>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</si>
  <si>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</si>
  <si>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</si>
  <si>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</si>
  <si>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</si>
  <si>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</si>
  <si>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</si>
  <si>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</si>
  <si>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</si>
  <si>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</si>
  <si>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</si>
  <si>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</si>
  <si>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</si>
  <si>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</si>
  <si>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</si>
  <si>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</si>
  <si>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</si>
  <si>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</si>
  <si>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</si>
  <si>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</si>
  <si>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</si>
  <si>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</si>
  <si>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</si>
  <si>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</si>
  <si>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</si>
  <si>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</si>
  <si>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</si>
  <si>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</si>
  <si>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</si>
  <si>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</si>
  <si>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</si>
  <si>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</si>
  <si>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</si>
  <si>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</si>
  <si>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</si>
  <si>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</si>
  <si>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</si>
  <si>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</si>
  <si>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</si>
  <si>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</si>
  <si>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</si>
  <si>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</si>
  <si>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</si>
  <si>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</si>
  <si>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</si>
  <si>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</si>
  <si>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</si>
  <si>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</si>
  <si>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</si>
  <si>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</si>
  <si>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</si>
  <si>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</si>
  <si>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</si>
  <si>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</si>
  <si>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</si>
  <si>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</si>
  <si>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</si>
  <si>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</si>
  <si>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</si>
  <si>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</si>
  <si>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</si>
  <si>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</si>
  <si>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</si>
  <si>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</si>
  <si>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</si>
  <si>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</si>
  <si>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</si>
  <si>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</si>
  <si>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</si>
  <si>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</si>
  <si>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</si>
  <si>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</si>
  <si>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</si>
  <si>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</si>
  <si>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</si>
  <si>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</si>
  <si>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</si>
  <si>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</si>
  <si>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</si>
  <si>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</si>
  <si>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</si>
  <si>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</si>
  <si>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</si>
  <si>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</si>
  <si>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</si>
  <si>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</si>
  <si>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</si>
  <si>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</si>
  <si>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</si>
  <si>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</si>
  <si>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</si>
  <si>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</si>
  <si>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</si>
  <si>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</si>
  <si>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</si>
  <si>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</si>
  <si>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</si>
  <si>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</si>
  <si>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</si>
  <si>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</si>
  <si>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</si>
  <si>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</si>
  <si>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</si>
  <si>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</si>
  <si>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</si>
  <si>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</si>
  <si>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</si>
  <si>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</si>
  <si>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</si>
  <si>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</si>
  <si>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</si>
  <si>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</si>
  <si>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</si>
  <si>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</si>
  <si>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</si>
  <si>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</si>
  <si>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</si>
  <si>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</si>
  <si>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</si>
  <si>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</si>
  <si>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</si>
  <si>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</si>
  <si>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</si>
  <si>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</si>
  <si>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</si>
  <si>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</si>
  <si>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</si>
  <si>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</si>
  <si>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</si>
  <si>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</si>
  <si>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</si>
  <si>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</si>
  <si>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</si>
  <si>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</si>
  <si>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</si>
  <si>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</si>
  <si>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</si>
  <si>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</si>
  <si>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</si>
  <si>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</si>
  <si>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</si>
  <si>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</si>
  <si>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</si>
  <si>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</si>
  <si>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</si>
  <si>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</si>
  <si>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</si>
  <si>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</si>
  <si>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</si>
  <si>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</si>
  <si>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</si>
  <si>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</si>
  <si>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</si>
  <si>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</si>
  <si>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</si>
  <si>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</si>
  <si>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</si>
  <si>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</si>
  <si>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</si>
  <si>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</si>
  <si>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</si>
  <si>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</si>
  <si>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</si>
  <si>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</si>
  <si>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</si>
  <si>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</si>
  <si>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</si>
  <si>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</si>
  <si>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</si>
  <si>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</si>
  <si>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</si>
  <si>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</si>
  <si>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</si>
  <si>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</si>
  <si>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</si>
  <si>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</si>
  <si>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</si>
  <si>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</si>
  <si>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</si>
  <si>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</si>
  <si>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</si>
  <si>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</si>
  <si>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</si>
  <si>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</si>
  <si>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</si>
  <si>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</si>
  <si>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</si>
  <si>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</si>
  <si>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</si>
  <si>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</si>
  <si>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</si>
  <si>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</si>
  <si>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</si>
  <si>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</si>
  <si>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</si>
  <si>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</si>
  <si>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</si>
  <si>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</si>
  <si>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</si>
  <si>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</si>
  <si>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</si>
  <si>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</si>
  <si>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</si>
  <si>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</si>
  <si>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</si>
  <si>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</si>
  <si>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</si>
  <si>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</si>
  <si>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</si>
  <si>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</si>
  <si>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</si>
  <si>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</si>
  <si>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</si>
  <si>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</si>
  <si>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</si>
  <si>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</si>
  <si>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</si>
  <si>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</si>
  <si>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</si>
  <si>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</si>
  <si>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</si>
  <si>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</si>
  <si>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</si>
  <si>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</si>
  <si>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</si>
  <si>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</si>
  <si>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</si>
  <si>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</si>
  <si>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</si>
  <si>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</si>
  <si>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</si>
  <si>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</si>
  <si>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</si>
  <si>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</si>
  <si>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</si>
  <si>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</si>
  <si>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</si>
  <si>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</si>
  <si>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</si>
  <si>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</si>
  <si>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</si>
  <si>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</si>
  <si>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</si>
  <si>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</si>
  <si>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</si>
  <si>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</si>
  <si>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</si>
  <si>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</si>
  <si>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</si>
  <si>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</si>
  <si>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</si>
  <si>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</si>
  <si>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</si>
  <si>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</si>
  <si>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</si>
  <si>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</si>
  <si>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</si>
  <si>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</si>
  <si>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</si>
  <si>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</si>
  <si>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</si>
  <si>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</si>
  <si>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</si>
  <si>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</si>
  <si>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</si>
  <si>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</si>
  <si>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</si>
  <si>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</si>
  <si>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</si>
  <si>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</si>
  <si>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</si>
  <si>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</si>
  <si>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</si>
  <si>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</si>
  <si>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</si>
  <si>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</si>
  <si>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</si>
  <si>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</si>
  <si>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</si>
  <si>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</si>
  <si>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</si>
  <si>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</si>
  <si>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</si>
  <si>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</si>
  <si>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</si>
  <si>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</si>
  <si>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</si>
  <si>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</si>
  <si>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</si>
  <si>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</si>
  <si>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</si>
  <si>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</si>
  <si>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</si>
  <si>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</si>
  <si>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</si>
  <si>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</si>
  <si>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</si>
  <si>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</si>
  <si>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</si>
  <si>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</si>
  <si>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</si>
  <si>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</si>
  <si>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</si>
  <si>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</si>
  <si>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</si>
  <si>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</si>
  <si>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</si>
  <si>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</si>
  <si>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</si>
  <si>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</si>
  <si>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</si>
  <si>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</si>
  <si>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</si>
  <si>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</si>
  <si>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</si>
  <si>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</si>
  <si>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</si>
  <si>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</si>
  <si>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</si>
  <si>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</si>
  <si>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</si>
  <si>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</si>
  <si>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</si>
  <si>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</si>
  <si>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</si>
  <si>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</si>
  <si>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</si>
  <si>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</si>
  <si>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</si>
  <si>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</si>
  <si>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</si>
  <si>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</si>
  <si>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</si>
  <si>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</si>
  <si>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</si>
  <si>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</si>
  <si>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</si>
  <si>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</si>
  <si>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</si>
  <si>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</si>
  <si>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</si>
  <si>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</si>
  <si>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</si>
  <si>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</si>
  <si>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</si>
  <si>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</si>
  <si>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</si>
  <si>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</si>
  <si>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</si>
  <si>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</si>
  <si>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</si>
  <si>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</si>
  <si>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</si>
  <si>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</si>
  <si>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</si>
  <si>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</si>
  <si>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</si>
  <si>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</si>
  <si>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</si>
  <si>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</si>
  <si>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</si>
  <si>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</si>
  <si>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</si>
  <si>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</si>
  <si>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</si>
  <si>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</si>
  <si>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</si>
  <si>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</si>
  <si>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</si>
  <si>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</si>
  <si>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</si>
  <si>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</si>
  <si>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</si>
  <si>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</si>
  <si>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</si>
  <si>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</si>
  <si>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</si>
  <si>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</si>
  <si>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</si>
  <si>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</si>
  <si>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</si>
  <si>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</si>
  <si>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</si>
  <si>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</si>
  <si>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</si>
  <si>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</si>
  <si>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</si>
  <si>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</si>
  <si>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</si>
  <si>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</si>
  <si>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</si>
  <si>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</si>
  <si>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</si>
  <si>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</si>
  <si>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</si>
  <si>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</si>
  <si>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</si>
  <si>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</si>
  <si>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</si>
  <si>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</si>
  <si>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</si>
  <si>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</si>
  <si>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</si>
  <si>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</si>
  <si>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</si>
  <si>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</si>
  <si>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</si>
  <si>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</si>
  <si>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</si>
  <si>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</si>
  <si>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</si>
  <si>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</si>
  <si>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</si>
  <si>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</si>
  <si>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</si>
  <si>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</si>
  <si>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</si>
  <si>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</si>
  <si>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</si>
  <si>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</si>
  <si>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</si>
  <si>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</si>
  <si>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</si>
  <si>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</si>
  <si>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</si>
  <si>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</si>
  <si>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</si>
  <si>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</si>
  <si>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</si>
  <si>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</si>
  <si>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</si>
  <si>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</si>
  <si>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</si>
  <si>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</si>
  <si>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</si>
  <si>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</si>
  <si>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</si>
  <si>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</si>
  <si>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</si>
  <si>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</si>
  <si>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</si>
  <si>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</si>
  <si>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</si>
  <si>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</si>
  <si>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</si>
  <si>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</si>
  <si>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</si>
  <si>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</si>
  <si>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</si>
  <si>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</si>
  <si>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</si>
  <si>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</si>
  <si>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</si>
  <si>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</si>
  <si>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</si>
  <si>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</si>
  <si>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</si>
  <si>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</si>
  <si>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</si>
  <si>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</si>
  <si>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</si>
  <si>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</si>
  <si>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</si>
  <si>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</si>
  <si>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</si>
  <si>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</si>
  <si>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</si>
  <si>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</si>
  <si>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</si>
  <si>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</si>
  <si>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</si>
  <si>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</si>
  <si>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</si>
  <si>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</si>
  <si>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</si>
  <si>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</si>
  <si>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</si>
  <si>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</si>
  <si>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</si>
  <si>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</si>
  <si>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</si>
  <si>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</si>
  <si>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</si>
  <si>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</si>
  <si>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</si>
  <si>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</si>
  <si>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</si>
  <si>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</si>
  <si>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</si>
  <si>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</si>
  <si>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</si>
  <si>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</si>
  <si>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</si>
  <si>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</si>
  <si>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</si>
  <si>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</si>
  <si>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</si>
  <si>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</si>
  <si>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</si>
  <si>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</si>
  <si>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</si>
  <si>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</si>
  <si>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</si>
  <si>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</si>
  <si>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</si>
  <si>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</si>
  <si>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</si>
  <si>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</si>
  <si>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</si>
  <si>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</si>
  <si>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</si>
  <si>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</si>
  <si>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</si>
  <si>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</si>
  <si>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</si>
  <si>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</si>
  <si>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</si>
  <si>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</si>
  <si>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</si>
  <si>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</si>
  <si>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</si>
  <si>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</si>
  <si>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</si>
  <si>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</si>
  <si>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</si>
  <si>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</si>
  <si>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</si>
  <si>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</si>
  <si>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</si>
  <si>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</si>
  <si>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</si>
  <si>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</si>
  <si>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</si>
  <si>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</si>
  <si>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</si>
  <si>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</si>
  <si>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</si>
  <si>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</si>
  <si>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</si>
  <si>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</si>
  <si>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</si>
  <si>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</si>
  <si>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</si>
  <si>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</si>
  <si>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</si>
  <si>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</si>
  <si>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</si>
  <si>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</si>
  <si>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</si>
  <si>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</si>
  <si>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</si>
  <si>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</si>
  <si>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</si>
  <si>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</si>
  <si>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</si>
  <si>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</si>
  <si>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</si>
  <si>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</si>
  <si>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</si>
  <si>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</si>
  <si>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</si>
  <si>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</si>
  <si>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</si>
  <si>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</si>
  <si>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</si>
  <si>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</si>
  <si>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</si>
  <si>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</si>
  <si>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</si>
  <si>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</si>
  <si>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</si>
  <si>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</si>
  <si>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</si>
  <si>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</si>
  <si>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</si>
  <si>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</si>
  <si>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</si>
  <si>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</si>
  <si>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</si>
  <si>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</si>
  <si>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</si>
  <si>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</si>
  <si>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</si>
  <si>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</si>
  <si>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</si>
  <si>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</si>
  <si>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</si>
  <si>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</si>
  <si>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</si>
  <si>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</si>
  <si>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</si>
  <si>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</si>
  <si>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</si>
  <si>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</si>
  <si>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</si>
  <si>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</si>
  <si>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</si>
  <si>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</si>
  <si>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</si>
  <si>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</si>
  <si>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</si>
  <si>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</si>
  <si>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</si>
  <si>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</si>
  <si>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</si>
  <si>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</si>
  <si>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</si>
  <si>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</si>
  <si>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</si>
  <si>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</si>
  <si>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</si>
  <si>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</si>
  <si>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</si>
  <si>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</si>
  <si>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</si>
  <si>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</si>
  <si>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</si>
  <si>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</si>
  <si>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</si>
  <si>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</si>
  <si>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</si>
  <si>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</si>
  <si>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</si>
  <si>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</si>
  <si>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</si>
  <si>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</si>
  <si>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</si>
  <si>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</si>
  <si>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</si>
  <si>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</si>
  <si>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</si>
  <si>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</si>
  <si>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</si>
  <si>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</si>
  <si>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</si>
  <si>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</si>
  <si>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</si>
  <si>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</si>
  <si>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</si>
  <si>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</si>
  <si>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</si>
  <si>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</si>
  <si>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</si>
  <si>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</si>
  <si>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</si>
  <si>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</si>
  <si>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</si>
  <si>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</si>
  <si>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</si>
  <si>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</si>
  <si>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</si>
  <si>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</si>
  <si>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</si>
  <si>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</si>
  <si>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</si>
  <si>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</si>
  <si>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</si>
  <si>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</si>
  <si>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</si>
  <si>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</si>
  <si>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</si>
  <si>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</si>
  <si>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</si>
  <si>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</si>
  <si>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</si>
  <si>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</si>
  <si>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</si>
  <si>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</si>
  <si>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</si>
  <si>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</si>
  <si>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</si>
  <si>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</si>
  <si>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</si>
  <si>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</si>
  <si>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</si>
  <si>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</si>
  <si>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</si>
  <si>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</si>
  <si>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</si>
  <si>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</si>
  <si>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</si>
  <si>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</si>
  <si>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</si>
  <si>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</si>
  <si>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</si>
  <si>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</si>
  <si>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</si>
  <si>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</si>
  <si>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</si>
  <si>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</si>
  <si>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</si>
  <si>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</si>
  <si>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</si>
  <si>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</si>
  <si>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</si>
  <si>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</si>
  <si>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</si>
  <si>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</si>
  <si>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</si>
  <si>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</si>
  <si>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</si>
  <si>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</si>
  <si>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</si>
  <si>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</si>
  <si>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</si>
  <si>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</si>
  <si>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</si>
  <si>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</si>
  <si>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</si>
  <si>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</si>
  <si>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</si>
  <si>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</si>
  <si>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</si>
  <si>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</si>
  <si>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</si>
  <si>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</si>
  <si>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</si>
  <si>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</si>
  <si>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</si>
  <si>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</si>
  <si>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</si>
  <si>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</si>
  <si>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</si>
  <si>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</si>
  <si>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</si>
  <si>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</si>
  <si>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</si>
  <si>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</si>
  <si>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</si>
  <si>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</si>
  <si>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</si>
  <si>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</si>
  <si>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</si>
  <si>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</si>
  <si>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</si>
  <si>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</si>
  <si>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</si>
  <si>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</si>
  <si>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</si>
  <si>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</si>
  <si>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</si>
  <si>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</si>
  <si>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</si>
  <si>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</si>
  <si>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</si>
  <si>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</si>
  <si>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</si>
  <si>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</si>
  <si>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</si>
  <si>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</si>
  <si>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</si>
  <si>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</si>
  <si>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</si>
  <si>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</si>
  <si>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</si>
  <si>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</si>
  <si>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</si>
  <si>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</si>
  <si>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</si>
  <si>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</si>
  <si>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</si>
  <si>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</si>
  <si>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</si>
  <si>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</si>
  <si>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</si>
  <si>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</si>
  <si>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</si>
  <si>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</si>
  <si>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</si>
  <si>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</si>
  <si>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</si>
  <si>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</si>
  <si>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</si>
  <si>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</si>
  <si>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</si>
  <si>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</si>
  <si>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</si>
  <si>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</si>
  <si>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</si>
  <si>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</si>
  <si>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</si>
  <si>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</si>
  <si>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</si>
  <si>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</si>
  <si>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</si>
  <si>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</si>
  <si>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</si>
  <si>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</si>
  <si>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</si>
  <si>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</si>
  <si>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</si>
  <si>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</si>
  <si>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</si>
  <si>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</si>
  <si>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</si>
  <si>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</si>
  <si>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</si>
  <si>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</si>
  <si>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</si>
  <si>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</si>
  <si>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</si>
  <si>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</si>
  <si>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</si>
  <si>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</si>
  <si>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</si>
  <si>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</si>
  <si>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</si>
  <si>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</si>
  <si>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</si>
  <si>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</si>
  <si>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</si>
  <si>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</si>
  <si>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</si>
  <si>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</si>
  <si>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</si>
  <si>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</si>
  <si>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</si>
  <si>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</si>
  <si>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</si>
  <si>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</si>
  <si>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</si>
  <si>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</si>
  <si>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</si>
  <si>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</si>
  <si>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</si>
  <si>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</si>
  <si>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</si>
  <si>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</si>
  <si>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</si>
  <si>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</si>
  <si>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</si>
  <si>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</si>
  <si>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</si>
  <si>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</si>
  <si>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</si>
  <si>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</si>
  <si>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</si>
  <si>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</si>
  <si>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</si>
  <si>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</si>
  <si>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</si>
  <si>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</si>
  <si>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</si>
  <si>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</si>
  <si>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</si>
  <si>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</si>
  <si>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</si>
  <si>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</si>
  <si>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</si>
  <si>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</si>
  <si>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</si>
  <si>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</si>
  <si>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</si>
  <si>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</si>
  <si>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</si>
  <si>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</si>
  <si>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</si>
  <si>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</si>
  <si>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</si>
  <si>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</si>
  <si>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</si>
  <si>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</si>
  <si>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</si>
  <si>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</si>
  <si>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</si>
  <si>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</si>
  <si>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</si>
  <si>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</si>
  <si>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</si>
  <si>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</si>
  <si>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</si>
  <si>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</si>
  <si>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</si>
  <si>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</si>
  <si>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</si>
  <si>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</si>
  <si>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</si>
  <si>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</si>
  <si>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</si>
  <si>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</si>
  <si>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</si>
  <si>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</si>
  <si>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</si>
  <si>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</si>
  <si>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</si>
  <si>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</si>
  <si>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</si>
  <si>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</si>
  <si>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</si>
  <si>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</si>
  <si>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</si>
  <si>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</si>
  <si>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</si>
  <si>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</si>
  <si>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</si>
  <si>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</si>
  <si>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</si>
  <si>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</si>
  <si>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</si>
  <si>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</si>
  <si>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</si>
  <si>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</si>
  <si>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</si>
  <si>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</si>
  <si>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</si>
  <si>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</si>
  <si>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</si>
  <si>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</si>
  <si>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</si>
  <si>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</si>
  <si>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</si>
  <si>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</si>
  <si>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</si>
  <si>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</si>
  <si>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</si>
  <si>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</si>
  <si>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</si>
  <si>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</si>
  <si>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</si>
  <si>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</si>
  <si>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</si>
  <si>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</si>
  <si>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</si>
  <si>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</si>
  <si>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</si>
  <si>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</si>
  <si>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</si>
  <si>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</si>
  <si>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</si>
  <si>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</si>
  <si>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</si>
  <si>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</si>
  <si>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</si>
  <si>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</si>
  <si>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</si>
  <si>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</si>
  <si>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</si>
  <si>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</si>
  <si>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</si>
  <si>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</si>
  <si>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</si>
  <si>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</si>
  <si>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</si>
  <si>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</si>
  <si>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</si>
  <si>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</si>
  <si>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</si>
  <si>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</si>
  <si>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</si>
  <si>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</si>
  <si>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</si>
  <si>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</si>
  <si>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</si>
  <si>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</si>
  <si>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</si>
  <si>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</si>
  <si>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</si>
  <si>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</si>
  <si>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</si>
  <si>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</si>
  <si>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</si>
  <si>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</si>
  <si>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</si>
  <si>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</si>
  <si>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</si>
  <si>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</si>
  <si>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</si>
  <si>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</si>
  <si>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</si>
  <si>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</si>
  <si>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</si>
  <si>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</si>
  <si>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</si>
  <si>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</si>
  <si>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</si>
  <si>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</si>
  <si>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</si>
  <si>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</si>
  <si>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</si>
  <si>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</si>
  <si>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</si>
  <si>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</si>
  <si>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</si>
  <si>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</si>
  <si>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</si>
  <si>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</si>
  <si>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</si>
  <si>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</si>
  <si>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</si>
  <si>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</si>
  <si>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</si>
  <si>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</si>
  <si>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</si>
  <si>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</si>
  <si>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</si>
  <si>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</si>
  <si>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</si>
  <si>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</si>
  <si>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</si>
  <si>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</si>
  <si>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</si>
  <si>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</si>
  <si>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</si>
  <si>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</si>
  <si>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</si>
  <si>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</si>
  <si>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</si>
  <si>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</si>
  <si>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</si>
  <si>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</si>
  <si>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</si>
  <si>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</si>
  <si>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</si>
  <si>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</si>
  <si>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</si>
  <si>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</si>
  <si>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</si>
  <si>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</si>
  <si>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</si>
  <si>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</si>
  <si>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</si>
  <si>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</si>
  <si>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</si>
  <si>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</si>
  <si>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</si>
  <si>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</si>
  <si>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</si>
  <si>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</si>
  <si>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</si>
  <si>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</si>
  <si>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</si>
  <si>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</si>
  <si>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</si>
  <si>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</si>
  <si>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</si>
  <si>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</si>
  <si>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</si>
  <si>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</si>
  <si>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</si>
  <si>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</si>
  <si>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</si>
  <si>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</si>
  <si>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</si>
  <si>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</si>
  <si>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</si>
  <si>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</si>
  <si>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</si>
  <si>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</si>
  <si>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</si>
  <si>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</si>
  <si>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</si>
  <si>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</si>
  <si>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</si>
  <si>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</si>
  <si>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</si>
  <si>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</si>
  <si>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</si>
  <si>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</si>
  <si>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</si>
  <si>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</si>
  <si>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</si>
  <si>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</si>
  <si>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</si>
  <si>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</si>
  <si>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</si>
  <si>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</si>
  <si>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</si>
  <si>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</si>
  <si>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</si>
  <si>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</si>
  <si>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</si>
  <si>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</si>
  <si>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</si>
  <si>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</si>
  <si>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</si>
  <si>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</si>
  <si>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</si>
  <si>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</si>
  <si>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</si>
  <si>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</si>
  <si>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</si>
  <si>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</si>
  <si>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</si>
  <si>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</si>
  <si>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</si>
  <si>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</si>
  <si>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</si>
  <si>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</si>
  <si>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</si>
  <si>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</si>
  <si>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</si>
  <si>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</si>
  <si>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</si>
  <si>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</si>
  <si>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</si>
  <si>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</si>
  <si>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</si>
  <si>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</si>
  <si>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</si>
  <si>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</si>
  <si>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</si>
  <si>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</si>
  <si>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</si>
  <si>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</si>
  <si>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</si>
  <si>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</si>
  <si>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</si>
  <si>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</si>
  <si>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</si>
  <si>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</si>
  <si>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</si>
  <si>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</si>
  <si>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</si>
  <si>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</si>
  <si>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</si>
  <si>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</si>
  <si>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</si>
  <si>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</si>
  <si>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</si>
  <si>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</si>
  <si>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</si>
  <si>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</si>
  <si>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</si>
  <si>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</si>
  <si>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</si>
  <si>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</si>
  <si>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</si>
  <si>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</si>
  <si>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</si>
  <si>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</si>
  <si>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</si>
  <si>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</si>
  <si>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</si>
  <si>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</si>
  <si>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</si>
  <si>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</si>
  <si>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</si>
  <si>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</si>
  <si>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</si>
  <si>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</si>
  <si>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</si>
  <si>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</si>
  <si>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</si>
  <si>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</si>
  <si>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</si>
  <si>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</si>
  <si>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</si>
  <si>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</si>
  <si>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</si>
  <si>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</si>
  <si>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</si>
  <si>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</si>
  <si>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</si>
  <si>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</si>
  <si>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</si>
  <si>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</si>
  <si>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</si>
  <si>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</si>
  <si>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</si>
  <si>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</si>
  <si>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</si>
  <si>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</si>
  <si>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</si>
  <si>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</si>
  <si>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</si>
  <si>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</si>
  <si>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</si>
  <si>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</si>
  <si>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</si>
  <si>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</si>
  <si>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</si>
  <si>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</si>
  <si>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</si>
  <si>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</si>
  <si>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</si>
  <si>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</si>
  <si>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</si>
  <si>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</si>
  <si>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</si>
  <si>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</si>
  <si>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</si>
  <si>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</si>
  <si>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</si>
  <si>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</si>
  <si>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</si>
  <si>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</si>
  <si>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</si>
  <si>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</si>
  <si>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</si>
  <si>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</si>
  <si>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</si>
  <si>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</si>
  <si>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</si>
  <si>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</si>
  <si>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</si>
  <si>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</si>
  <si>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</si>
  <si>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</si>
  <si>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</si>
  <si>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</si>
  <si>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</si>
  <si>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</si>
  <si>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</si>
  <si>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</si>
  <si>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</si>
  <si>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</si>
  <si>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</si>
  <si>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</si>
  <si>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</si>
  <si>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</si>
  <si>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</si>
  <si>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</si>
  <si>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</si>
  <si>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</si>
  <si>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</si>
  <si>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</si>
  <si>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</si>
  <si>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</si>
  <si>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</si>
  <si>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</si>
  <si>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</si>
  <si>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</si>
  <si>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</si>
  <si>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</si>
  <si>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</si>
  <si>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</si>
  <si>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</si>
  <si>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</si>
  <si>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</si>
  <si>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</si>
  <si>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</si>
  <si>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</si>
  <si>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</si>
  <si>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</si>
  <si>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</si>
  <si>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</si>
  <si>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</si>
  <si>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</si>
  <si>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</si>
  <si>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</si>
  <si>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</si>
  <si>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</si>
  <si>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</si>
  <si>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</si>
  <si>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</si>
  <si>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</si>
  <si>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</si>
  <si>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</si>
  <si>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</si>
  <si>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</si>
  <si>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</si>
  <si>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</si>
  <si>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</si>
  <si>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</si>
  <si>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</si>
  <si>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</si>
  <si>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</si>
  <si>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</si>
  <si>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</si>
  <si>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</si>
  <si>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</si>
  <si>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</si>
  <si>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</si>
  <si>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</si>
  <si>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</si>
  <si>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</si>
  <si>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</si>
  <si>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</si>
  <si>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</si>
  <si>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</si>
  <si>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</si>
  <si>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</si>
  <si>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</si>
  <si>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</si>
  <si>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</si>
  <si>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</si>
  <si>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</si>
  <si>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</si>
  <si>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</si>
  <si>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</si>
  <si>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</si>
  <si>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</si>
  <si>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</si>
  <si>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</si>
  <si>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</si>
  <si>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</si>
  <si>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</si>
  <si>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</si>
  <si>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</si>
  <si>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</si>
  <si>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</si>
  <si>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</si>
  <si>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</si>
  <si>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</si>
  <si>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</si>
  <si>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</si>
  <si>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</si>
  <si>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</si>
  <si>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</si>
  <si>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</si>
  <si>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</si>
  <si>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</si>
  <si>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</si>
  <si>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</si>
  <si>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</si>
  <si>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</si>
  <si>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</si>
  <si>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</si>
  <si>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</si>
  <si>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</si>
  <si>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</si>
  <si>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</si>
  <si>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</si>
  <si>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</si>
  <si>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</si>
  <si>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</si>
  <si>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</si>
  <si>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</si>
  <si>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</si>
  <si>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</si>
  <si>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</si>
  <si>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</si>
  <si>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</si>
  <si>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</si>
  <si>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</si>
  <si>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</si>
  <si>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</si>
  <si>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</si>
  <si>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</si>
  <si>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</si>
  <si>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</si>
  <si>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</si>
  <si>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</si>
  <si>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</si>
  <si>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</si>
  <si>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</si>
  <si>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</si>
  <si>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</si>
  <si>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</si>
  <si>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</si>
  <si>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</si>
  <si>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</si>
  <si>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</si>
  <si>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</si>
  <si>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</si>
  <si>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</si>
  <si>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</si>
  <si>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</si>
  <si>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</si>
  <si>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</si>
  <si>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</si>
  <si>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</si>
  <si>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</si>
  <si>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</si>
  <si>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</si>
  <si>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</si>
  <si>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</si>
  <si>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</si>
  <si>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</si>
  <si>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</si>
  <si>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</si>
  <si>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</si>
  <si>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</si>
  <si>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</si>
  <si>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</si>
  <si>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</si>
  <si>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</si>
  <si>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</si>
  <si>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</si>
  <si>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</si>
  <si>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</si>
  <si>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</si>
  <si>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</si>
  <si>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</si>
  <si>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</si>
  <si>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</si>
  <si>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</si>
  <si>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</si>
  <si>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</si>
  <si>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</si>
  <si>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</si>
  <si>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</si>
  <si>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</si>
  <si>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</si>
  <si>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</si>
  <si>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</si>
  <si>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</si>
  <si>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</si>
  <si>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</si>
  <si>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</si>
  <si>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</si>
  <si>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</si>
  <si>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</si>
  <si>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</si>
  <si>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</si>
  <si>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</si>
  <si>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</si>
  <si>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</si>
  <si>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</si>
  <si>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</si>
  <si>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</si>
  <si>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</si>
  <si>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</si>
  <si>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</si>
  <si>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</si>
  <si>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</si>
  <si>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</si>
  <si>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</si>
  <si>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</si>
  <si>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</si>
  <si>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</si>
  <si>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</si>
  <si>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</si>
  <si>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</si>
  <si>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</si>
  <si>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</si>
  <si>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</si>
  <si>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</si>
  <si>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</si>
  <si>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</si>
  <si>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</si>
  <si>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</si>
  <si>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</si>
  <si>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</si>
  <si>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</si>
  <si>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</si>
  <si>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</si>
  <si>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</si>
  <si>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</si>
  <si>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</si>
  <si>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</si>
  <si>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</si>
  <si>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</si>
  <si>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</si>
  <si>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</si>
  <si>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</si>
  <si>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</si>
  <si>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</si>
  <si>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</si>
  <si>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</si>
  <si>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</si>
  <si>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</si>
  <si>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</si>
  <si>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</si>
  <si>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</si>
  <si>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</si>
  <si>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</si>
  <si>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</si>
  <si>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</si>
  <si>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</si>
  <si>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</si>
  <si>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</si>
  <si>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</si>
  <si>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</si>
  <si>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</si>
  <si>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</si>
  <si>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</si>
  <si>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</si>
  <si>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</si>
  <si>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</si>
  <si>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</si>
  <si>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</si>
  <si>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</si>
  <si>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</si>
  <si>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</si>
  <si>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</si>
  <si>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</si>
  <si>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</si>
  <si>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</si>
  <si>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</si>
  <si>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</si>
  <si>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</si>
  <si>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</si>
  <si>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</si>
  <si>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</si>
  <si>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</si>
  <si>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</si>
  <si>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</si>
  <si>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</si>
  <si>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</si>
  <si>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</si>
  <si>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</si>
  <si>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</si>
  <si>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</si>
  <si>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</si>
  <si>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</si>
  <si>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</si>
  <si>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</si>
  <si>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</si>
  <si>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</si>
  <si>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</si>
  <si>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</si>
  <si>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</si>
  <si>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</si>
  <si>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</si>
  <si>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</si>
  <si>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</si>
  <si>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</si>
  <si>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</si>
  <si>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</si>
  <si>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</si>
  <si>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</si>
  <si>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</si>
  <si>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</si>
  <si>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</si>
  <si>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</si>
  <si>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</si>
  <si>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</si>
  <si>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</si>
  <si>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</si>
  <si>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</si>
  <si>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</si>
  <si>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</si>
  <si>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</si>
  <si>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</si>
  <si>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</si>
  <si>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</si>
  <si>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</si>
  <si>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</si>
  <si>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</si>
  <si>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</si>
  <si>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</si>
  <si>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</si>
  <si>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</si>
  <si>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</si>
  <si>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</si>
  <si>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</si>
  <si>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</si>
  <si>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</si>
  <si>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</si>
  <si>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</si>
  <si>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</si>
  <si>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</si>
  <si>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</si>
  <si>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</si>
  <si>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</si>
  <si>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</si>
  <si>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</si>
  <si>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</si>
  <si>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</si>
  <si>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</si>
  <si>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</si>
  <si>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</si>
  <si>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</si>
  <si>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</si>
  <si>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</si>
  <si>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</si>
  <si>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</si>
  <si>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</si>
  <si>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</si>
  <si>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</si>
  <si>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</si>
  <si>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</si>
  <si>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</si>
  <si>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</si>
  <si>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</si>
  <si>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</si>
  <si>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</si>
  <si>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</si>
  <si>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</si>
  <si>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</si>
  <si>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</si>
  <si>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</si>
  <si>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</si>
  <si>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</si>
  <si>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</si>
  <si>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</si>
  <si>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</si>
  <si>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</si>
  <si>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</si>
  <si>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</si>
  <si>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</si>
  <si>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</si>
  <si>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</si>
  <si>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</si>
  <si>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</si>
  <si>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</si>
  <si>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</si>
  <si>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</si>
  <si>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</si>
  <si>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</si>
  <si>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</si>
  <si>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</si>
  <si>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</si>
  <si>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</si>
  <si>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</si>
  <si>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</si>
  <si>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</si>
  <si>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</si>
  <si>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</si>
  <si>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</si>
  <si>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</si>
  <si>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</si>
  <si>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</si>
  <si>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</si>
  <si>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</si>
  <si>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</si>
  <si>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</si>
  <si>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</si>
  <si>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</si>
  <si>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</si>
  <si>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</si>
  <si>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</si>
  <si>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</si>
  <si>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</si>
  <si>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</si>
  <si>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</si>
  <si>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</si>
  <si>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</si>
  <si>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</si>
  <si>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</si>
  <si>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</si>
  <si>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</si>
  <si>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</si>
  <si>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</si>
  <si>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</si>
  <si>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</si>
  <si>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</si>
  <si>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</si>
  <si>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</si>
  <si>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</si>
  <si>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</si>
  <si>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</si>
  <si>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</si>
  <si>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</si>
  <si>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</si>
  <si>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</si>
  <si>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</si>
  <si>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</si>
  <si>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</si>
  <si>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</si>
  <si>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</si>
  <si>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</si>
  <si>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</si>
  <si>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</si>
  <si>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</si>
  <si>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</si>
  <si>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</si>
  <si>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</si>
  <si>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</si>
  <si>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</si>
  <si>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</si>
  <si>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</si>
  <si>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</si>
  <si>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</si>
  <si>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</si>
  <si>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</si>
  <si>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</si>
  <si>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</si>
  <si>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</si>
  <si>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</si>
  <si>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</si>
  <si>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</si>
  <si>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</si>
  <si>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</si>
  <si>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</si>
  <si>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</si>
  <si>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</si>
  <si>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</si>
  <si>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</si>
  <si>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</si>
  <si>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</si>
  <si>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</si>
  <si>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</si>
  <si>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</si>
  <si>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</si>
  <si>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</si>
  <si>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</si>
  <si>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</si>
  <si>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</si>
  <si>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</si>
  <si>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</si>
  <si>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</si>
  <si>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</si>
  <si>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</si>
  <si>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</si>
  <si>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</si>
  <si>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</si>
  <si>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</si>
  <si>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</si>
  <si>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</si>
  <si>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</si>
  <si>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</si>
  <si>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</si>
  <si>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</si>
  <si>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</si>
  <si>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</si>
  <si>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</si>
  <si>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</si>
  <si>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</si>
  <si>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</si>
  <si>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</si>
  <si>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</si>
  <si>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</si>
  <si>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</si>
  <si>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</si>
  <si>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</si>
  <si>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</si>
  <si>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</si>
  <si>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</si>
  <si>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</si>
  <si>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</si>
  <si>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</si>
  <si>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</si>
  <si>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</si>
  <si>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</si>
  <si>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</si>
  <si>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</si>
  <si>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</si>
  <si>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</si>
  <si>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</si>
  <si>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</si>
  <si>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</si>
  <si>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</si>
  <si>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</si>
  <si>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</si>
  <si>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</si>
  <si>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</si>
  <si>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</si>
  <si>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</si>
  <si>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</si>
  <si>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</si>
  <si>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</si>
  <si>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</si>
  <si>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</si>
  <si>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</si>
  <si>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</si>
  <si>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</si>
  <si>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</si>
  <si>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</si>
  <si>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</si>
  <si>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</si>
  <si>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</si>
  <si>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</si>
  <si>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</si>
  <si>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</si>
  <si>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</si>
  <si>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</si>
  <si>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</si>
  <si>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</si>
  <si>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</si>
  <si>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</si>
  <si>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</si>
  <si>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</si>
  <si>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</si>
  <si>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</si>
  <si>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</si>
  <si>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</si>
  <si>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</si>
  <si>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</si>
  <si>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</si>
  <si>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</si>
  <si>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</si>
  <si>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</si>
  <si>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</si>
  <si>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</si>
  <si>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</si>
  <si>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</si>
  <si>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</si>
  <si>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</si>
  <si>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</si>
  <si>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</si>
  <si>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</si>
  <si>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</si>
  <si>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</si>
  <si>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</si>
  <si>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</si>
  <si>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</si>
  <si>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</si>
  <si>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</si>
  <si>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</si>
  <si>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</si>
  <si>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</si>
  <si>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</si>
  <si>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</si>
  <si>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</si>
  <si>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</si>
  <si>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</si>
  <si>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</si>
  <si>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</si>
  <si>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</si>
  <si>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</si>
  <si>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</si>
  <si>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</si>
  <si>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</si>
  <si>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</si>
  <si>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</si>
  <si>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</si>
  <si>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</si>
  <si>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</si>
  <si>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</si>
  <si>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</si>
  <si>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</si>
  <si>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</si>
  <si>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</si>
  <si>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</si>
  <si>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</si>
  <si>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</si>
  <si>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</si>
  <si>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</si>
  <si>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</si>
  <si>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</si>
  <si>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</si>
  <si>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</si>
  <si>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</si>
  <si>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</si>
  <si>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</si>
  <si>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</si>
  <si>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</si>
  <si>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</si>
  <si>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</si>
  <si>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</si>
  <si>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</si>
  <si>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</si>
  <si>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</si>
  <si>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</si>
  <si>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</si>
  <si>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</si>
  <si>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</si>
  <si>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</si>
  <si>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</si>
  <si>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</si>
  <si>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</si>
  <si>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</si>
  <si>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</si>
  <si>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</si>
  <si>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</si>
  <si>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</si>
  <si>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</si>
  <si>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</si>
  <si>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</si>
  <si>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</si>
  <si>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</si>
  <si>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</si>
  <si>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</si>
  <si>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</si>
  <si>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</si>
  <si>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</si>
  <si>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</si>
  <si>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</si>
  <si>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</si>
  <si>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</si>
  <si>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</si>
  <si>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</si>
  <si>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</si>
  <si>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</si>
  <si>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</si>
  <si>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</si>
  <si>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</si>
  <si>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</si>
  <si>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</si>
  <si>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</si>
  <si>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</si>
  <si>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</si>
  <si>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</si>
  <si>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</si>
  <si>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</si>
  <si>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</si>
  <si>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</si>
  <si>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</si>
  <si>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</si>
  <si>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</si>
  <si>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</si>
  <si>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</si>
  <si>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</si>
  <si>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</si>
  <si>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</si>
  <si>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</si>
  <si>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</si>
  <si>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</si>
  <si>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</si>
  <si>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</si>
  <si>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</si>
  <si>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</si>
  <si>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</si>
  <si>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</si>
  <si>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</si>
  <si>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</si>
  <si>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</si>
  <si>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</si>
  <si>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</si>
  <si>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</si>
  <si>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</si>
  <si>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</si>
  <si>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</si>
  <si>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</si>
  <si>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</si>
  <si>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</si>
  <si>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</si>
  <si>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</si>
  <si>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</si>
  <si>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</si>
  <si>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</si>
  <si>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</si>
  <si>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</si>
  <si>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</si>
  <si>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</si>
  <si>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</si>
  <si>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</si>
  <si>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</si>
  <si>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</si>
  <si>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</si>
  <si>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</si>
  <si>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</si>
  <si>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</si>
  <si>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</si>
  <si>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</si>
  <si>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</si>
  <si>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</si>
  <si>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</si>
  <si>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</si>
  <si>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</si>
  <si>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</si>
  <si>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</si>
  <si>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</si>
  <si>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</si>
  <si>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</si>
  <si>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</si>
  <si>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</si>
  <si>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</si>
  <si>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</si>
  <si>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</si>
  <si>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</si>
  <si>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</si>
  <si>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</si>
  <si>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</si>
  <si>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</si>
  <si>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</si>
  <si>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</si>
  <si>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</si>
  <si>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</si>
  <si>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</si>
  <si>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</si>
  <si>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</si>
  <si>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</si>
  <si>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</si>
  <si>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</si>
  <si>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</si>
  <si>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</si>
  <si>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</si>
  <si>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</si>
  <si>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</si>
  <si>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</si>
  <si>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</si>
  <si>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</si>
  <si>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</si>
  <si>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</si>
  <si>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</si>
  <si>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</si>
  <si>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</si>
  <si>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</si>
  <si>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</si>
  <si>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</si>
  <si>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</si>
  <si>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</si>
  <si>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</si>
  <si>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</si>
  <si>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</si>
  <si>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</si>
  <si>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</si>
  <si>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</si>
  <si>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</si>
  <si>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</si>
  <si>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</si>
  <si>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</si>
  <si>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</si>
  <si>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</si>
  <si>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</si>
  <si>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</si>
  <si>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</si>
  <si>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</si>
  <si>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</si>
  <si>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</si>
  <si>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</si>
  <si>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</si>
  <si>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</si>
  <si>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</si>
  <si>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</si>
  <si>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</si>
  <si>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</si>
  <si>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</si>
  <si>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</si>
  <si>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</si>
  <si>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</si>
  <si>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</si>
  <si>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</si>
  <si>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</si>
  <si>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</si>
  <si>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</si>
  <si>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</si>
  <si>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</si>
  <si>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</si>
  <si>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</si>
  <si>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</si>
  <si>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</si>
  <si>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</si>
  <si>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</si>
  <si>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</si>
  <si>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</si>
  <si>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</si>
  <si>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</si>
  <si>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</si>
  <si>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</si>
  <si>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</si>
  <si>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</si>
  <si>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</si>
  <si>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</si>
  <si>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</si>
  <si>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</si>
  <si>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</si>
  <si>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</si>
  <si>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</si>
  <si>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</si>
  <si>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</si>
  <si>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</si>
  <si>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</si>
  <si>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</si>
  <si>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</si>
  <si>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</si>
  <si>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</si>
  <si>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</si>
  <si>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</si>
  <si>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</si>
  <si>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</si>
  <si>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</si>
  <si>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</si>
  <si>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</si>
  <si>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</si>
  <si>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</si>
  <si>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</si>
  <si>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</si>
  <si>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</si>
  <si>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</si>
  <si>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</si>
  <si>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</si>
  <si>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</si>
  <si>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</si>
  <si>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</si>
  <si>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</si>
  <si>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</si>
  <si>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</si>
  <si>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</si>
  <si>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</si>
  <si>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</si>
  <si>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</si>
  <si>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</si>
  <si>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</si>
  <si>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</si>
  <si>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</si>
  <si>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</si>
  <si>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</si>
  <si>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</si>
  <si>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</si>
  <si>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</si>
  <si>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</si>
  <si>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</si>
  <si>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</si>
  <si>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</si>
  <si>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</si>
  <si>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</si>
  <si>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</si>
  <si>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</si>
  <si>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</si>
  <si>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</si>
  <si>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</si>
  <si>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</si>
  <si>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</si>
  <si>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</si>
  <si>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</si>
  <si>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</si>
  <si>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</si>
  <si>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</si>
  <si>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</si>
  <si>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</si>
  <si>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</si>
  <si>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</si>
  <si>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</si>
  <si>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</si>
  <si>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</si>
  <si>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</si>
  <si>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</si>
  <si>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</si>
  <si>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</si>
  <si>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</si>
  <si>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</si>
  <si>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</si>
  <si>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</si>
  <si>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</si>
  <si>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</si>
  <si>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</si>
  <si>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</si>
  <si>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</si>
  <si>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</si>
  <si>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</si>
  <si>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</si>
  <si>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</si>
  <si>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</si>
  <si>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</si>
  <si>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</si>
  <si>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</si>
  <si>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</si>
  <si>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</si>
  <si>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</si>
  <si>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</si>
  <si>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</si>
  <si>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</si>
  <si>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</si>
  <si>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</si>
  <si>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</si>
  <si>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</si>
  <si>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</si>
  <si>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</si>
  <si>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</si>
  <si>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</si>
  <si>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</si>
  <si>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</si>
  <si>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</si>
  <si>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</si>
  <si>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</si>
  <si>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</si>
  <si>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</si>
  <si>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</si>
  <si>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</si>
  <si>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</si>
  <si>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</si>
  <si>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</si>
  <si>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</si>
  <si>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</si>
  <si>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</si>
  <si>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</si>
  <si>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</si>
  <si>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</si>
  <si>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</si>
  <si>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</si>
  <si>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</si>
  <si>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</si>
  <si>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</si>
  <si>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</si>
  <si>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</si>
  <si>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</si>
  <si>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</si>
  <si>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</si>
  <si>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</si>
  <si>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</si>
  <si>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</si>
  <si>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</si>
  <si>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</si>
  <si>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</si>
  <si>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</si>
  <si>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</si>
  <si>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</si>
  <si>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</si>
  <si>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</si>
  <si>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</si>
  <si>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</si>
  <si>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</si>
  <si>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</si>
  <si>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</si>
  <si>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</si>
  <si>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</si>
  <si>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</si>
  <si>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</si>
  <si>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</si>
  <si>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</si>
  <si>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</si>
  <si>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</si>
  <si>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</si>
  <si>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</si>
  <si>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</si>
  <si>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</si>
  <si>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</si>
  <si>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</si>
  <si>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</si>
  <si>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</si>
  <si>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</si>
  <si>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</si>
  <si>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</si>
  <si>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</si>
  <si>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</si>
  <si>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</si>
  <si>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</si>
  <si>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</si>
  <si>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</si>
  <si>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</si>
  <si>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</si>
  <si>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</si>
  <si>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</si>
  <si>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</si>
  <si>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</si>
  <si>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</si>
  <si>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</si>
  <si>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</si>
  <si>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</si>
  <si>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</si>
  <si>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</si>
  <si>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</si>
  <si>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</si>
  <si>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</si>
  <si>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</si>
  <si>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</si>
  <si>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</si>
  <si>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</si>
  <si>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</si>
  <si>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</si>
  <si>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</si>
  <si>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</si>
  <si>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</si>
  <si>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</si>
  <si>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</si>
  <si>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</si>
  <si>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</si>
  <si>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</si>
  <si>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</si>
  <si>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</si>
  <si>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</si>
  <si>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</si>
  <si>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</si>
  <si>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</si>
  <si>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</si>
  <si>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</si>
  <si>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</si>
  <si>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</si>
  <si>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</si>
  <si>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</si>
  <si>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</si>
  <si>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</si>
  <si>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</si>
  <si>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</si>
  <si>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</si>
  <si>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</si>
  <si>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</si>
  <si>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</si>
  <si>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</si>
  <si>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</si>
  <si>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</si>
  <si>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</si>
  <si>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</si>
  <si>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</si>
  <si>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</si>
  <si>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</si>
  <si>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</si>
  <si>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</si>
  <si>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</si>
  <si>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</si>
  <si>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</si>
  <si>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</si>
  <si>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</si>
  <si>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</si>
  <si>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</si>
  <si>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</si>
  <si>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</si>
  <si>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</si>
  <si>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</si>
  <si>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</si>
  <si>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</si>
  <si>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</si>
  <si>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</si>
  <si>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</si>
  <si>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</si>
  <si>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</si>
  <si>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</si>
  <si>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</si>
  <si>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</si>
  <si>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</si>
  <si>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</si>
  <si>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</si>
  <si>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</si>
  <si>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</si>
  <si>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</si>
  <si>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</si>
  <si>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</si>
  <si>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</si>
  <si>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</si>
  <si>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</si>
  <si>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</si>
  <si>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</si>
  <si>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</si>
  <si>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</si>
  <si>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</si>
  <si>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</si>
  <si>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</si>
  <si>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</si>
  <si>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</si>
  <si>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</si>
  <si>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</si>
  <si>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</si>
  <si>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</si>
  <si>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</si>
  <si>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</si>
  <si>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</si>
  <si>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</si>
  <si>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</si>
  <si>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</si>
  <si>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</si>
  <si>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</si>
  <si>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</si>
  <si>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</si>
  <si>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</si>
  <si>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</si>
  <si>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</si>
  <si>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</si>
  <si>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</si>
  <si>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</si>
  <si>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</si>
  <si>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</si>
  <si>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</si>
  <si>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</si>
  <si>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</si>
  <si>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</si>
  <si>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</si>
  <si>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</si>
  <si>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</si>
  <si>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</si>
  <si>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</si>
  <si>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</si>
  <si>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</si>
  <si>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</si>
  <si>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</si>
  <si>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</si>
  <si>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</si>
  <si>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</si>
  <si>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</si>
  <si>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</si>
  <si>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</si>
  <si>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</si>
  <si>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</si>
  <si>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</si>
  <si>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</si>
  <si>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</si>
  <si>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</si>
  <si>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</si>
  <si>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</si>
  <si>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</si>
  <si>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</si>
  <si>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</si>
  <si>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</si>
  <si>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</si>
  <si>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</si>
  <si>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</si>
  <si>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</si>
  <si>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</si>
  <si>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</si>
  <si>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</si>
  <si>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</si>
  <si>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</si>
  <si>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</si>
  <si>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</si>
  <si>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</si>
  <si>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</si>
  <si>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</si>
  <si>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</si>
  <si>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</si>
  <si>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</si>
  <si>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</si>
  <si>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</si>
  <si>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</si>
  <si>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</si>
  <si>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</si>
  <si>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</si>
  <si>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</si>
  <si>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</si>
  <si>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</si>
  <si>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</si>
  <si>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</si>
  <si>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</si>
  <si>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</si>
  <si>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</si>
  <si>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</si>
  <si>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</si>
  <si>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</si>
  <si>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</si>
  <si>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</si>
  <si>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</si>
  <si>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</si>
  <si>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</si>
  <si>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</si>
  <si>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</si>
  <si>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</si>
  <si>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</si>
  <si>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</si>
  <si>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</si>
  <si>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</si>
  <si>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</si>
  <si>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</si>
  <si>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</si>
  <si>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</si>
  <si>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</si>
  <si>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</si>
  <si>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</si>
  <si>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</si>
  <si>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</si>
  <si>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</si>
  <si>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</si>
  <si>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</si>
  <si>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</si>
  <si>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</si>
  <si>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</si>
  <si>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</si>
  <si>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</si>
  <si>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</si>
  <si>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</si>
  <si>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</si>
  <si>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</si>
  <si>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</si>
  <si>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</si>
  <si>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</si>
  <si>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</si>
  <si>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</si>
  <si>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</si>
  <si>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</si>
  <si>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</si>
  <si>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</si>
  <si>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</si>
  <si>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</si>
  <si>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</si>
  <si>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</si>
  <si>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</si>
  <si>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</si>
  <si>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</si>
  <si>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</si>
  <si>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</si>
  <si>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</si>
  <si>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</si>
  <si>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</si>
  <si>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</si>
  <si>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</si>
  <si>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</si>
  <si>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</si>
  <si>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</si>
  <si>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</si>
  <si>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</si>
  <si>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</si>
  <si>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</si>
  <si>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</si>
  <si>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</si>
  <si>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</si>
  <si>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</si>
  <si>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</si>
  <si>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</si>
  <si>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</si>
  <si>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</si>
  <si>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</si>
  <si>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</si>
  <si>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</si>
  <si>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</si>
  <si>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</si>
  <si>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</si>
  <si>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</si>
  <si>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</si>
  <si>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</si>
  <si>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</si>
  <si>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</si>
  <si>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</si>
  <si>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</si>
  <si>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</si>
  <si>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</si>
  <si>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</si>
  <si>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</si>
  <si>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</si>
  <si>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</si>
  <si>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</si>
  <si>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</si>
  <si>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</si>
  <si>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</si>
  <si>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</si>
  <si>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</si>
  <si>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</si>
  <si>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</si>
  <si>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</si>
  <si>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</si>
  <si>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</si>
  <si>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</si>
  <si>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</si>
  <si>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</si>
  <si>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</si>
  <si>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</si>
  <si>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</si>
  <si>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</si>
  <si>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</si>
  <si>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</si>
  <si>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</si>
  <si>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</si>
  <si>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</si>
  <si>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</si>
  <si>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</si>
  <si>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</si>
  <si>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</si>
  <si>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</si>
  <si>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</si>
  <si>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</si>
  <si>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</si>
  <si>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</si>
  <si>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</si>
  <si>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</si>
  <si>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</si>
  <si>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</si>
  <si>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</si>
  <si>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</si>
  <si>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</si>
  <si>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</si>
  <si>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</si>
  <si>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</si>
  <si>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</si>
  <si>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</si>
  <si>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</si>
  <si>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</si>
  <si>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</si>
  <si>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</si>
  <si>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</si>
  <si>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</si>
  <si>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</si>
  <si>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</si>
  <si>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</si>
  <si>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</si>
  <si>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</si>
  <si>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</si>
  <si>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</si>
  <si>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</si>
  <si>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</si>
  <si>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</si>
  <si>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</si>
  <si>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</si>
  <si>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</si>
  <si>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</si>
  <si>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</si>
  <si>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</si>
  <si>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</si>
  <si>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</si>
  <si>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</si>
  <si>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</si>
  <si>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</si>
  <si>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</si>
  <si>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</si>
  <si>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</si>
  <si>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</si>
  <si>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</si>
  <si>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</si>
  <si>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</si>
  <si>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</si>
  <si>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</si>
  <si>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</si>
  <si>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</si>
  <si>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</si>
  <si>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</si>
  <si>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</si>
  <si>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</si>
  <si>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</si>
  <si>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</si>
  <si>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</si>
  <si>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</si>
  <si>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</si>
  <si>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</si>
  <si>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</si>
  <si>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</si>
  <si>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</si>
  <si>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</si>
  <si>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</si>
  <si>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</si>
  <si>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</si>
  <si>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</si>
  <si>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</si>
  <si>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</si>
  <si>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</si>
  <si>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</si>
  <si>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</si>
  <si>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</si>
  <si>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</si>
  <si>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</si>
  <si>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</si>
  <si>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</si>
  <si>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</si>
  <si>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</si>
  <si>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</si>
  <si>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</si>
  <si>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</si>
  <si>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</si>
  <si>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</si>
  <si>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</si>
  <si>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</si>
  <si>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</si>
  <si>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</si>
  <si>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</si>
  <si>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</si>
  <si>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</si>
  <si>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</si>
  <si>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</si>
  <si>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</si>
  <si>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</si>
  <si>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</si>
  <si>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</si>
  <si>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</si>
  <si>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</si>
  <si>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</si>
  <si>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</si>
  <si>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</si>
  <si>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</si>
  <si>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</si>
  <si>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</si>
  <si>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</si>
  <si>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</si>
  <si>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</si>
  <si>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</si>
  <si>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</si>
  <si>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</si>
  <si>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</si>
  <si>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</si>
  <si>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</si>
  <si>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</si>
  <si>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</si>
  <si>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</si>
  <si>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</si>
  <si>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</si>
  <si>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</si>
  <si>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</si>
  <si>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</si>
  <si>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</si>
  <si>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</si>
  <si>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</si>
  <si>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</si>
  <si>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</si>
  <si>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</si>
  <si>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</si>
  <si>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</si>
  <si>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</si>
  <si>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</si>
  <si>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</si>
  <si>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</si>
  <si>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</si>
  <si>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</si>
  <si>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</si>
  <si>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</si>
  <si>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</si>
  <si>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</si>
  <si>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</si>
  <si>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</si>
  <si>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</si>
  <si>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</si>
  <si>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</si>
  <si>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</si>
  <si>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</si>
  <si>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</si>
  <si>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</si>
  <si>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</si>
  <si>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</si>
  <si>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</si>
  <si>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</si>
  <si>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</si>
  <si>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</si>
  <si>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</si>
  <si>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</si>
  <si>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</si>
  <si>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</si>
  <si>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</si>
  <si>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</si>
  <si>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</si>
  <si>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</si>
  <si>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</si>
  <si>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</si>
  <si>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</si>
  <si>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</si>
  <si>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</si>
  <si>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</si>
  <si>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</si>
  <si>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</si>
  <si>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</si>
  <si>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</si>
  <si>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</si>
  <si>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</si>
  <si>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</si>
  <si>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</si>
  <si>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</si>
  <si>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</si>
  <si>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</si>
  <si>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</si>
  <si>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</si>
  <si>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</si>
  <si>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</si>
  <si>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</si>
  <si>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</si>
  <si>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</si>
  <si>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</si>
  <si>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</si>
  <si>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</si>
  <si>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</si>
  <si>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</si>
  <si>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</si>
  <si>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</si>
  <si>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</si>
  <si>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</si>
  <si>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</si>
  <si>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</si>
  <si>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</si>
  <si>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</si>
  <si>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</si>
  <si>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</si>
  <si>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</si>
  <si>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</si>
  <si>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</si>
  <si>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</si>
  <si>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</si>
  <si>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</si>
  <si>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</si>
  <si>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</si>
  <si>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</si>
  <si>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</si>
  <si>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</si>
  <si>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</si>
  <si>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</si>
  <si>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</si>
  <si>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</si>
  <si>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</si>
  <si>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</si>
  <si>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</si>
  <si>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</si>
  <si>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</si>
  <si>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</si>
  <si>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</si>
  <si>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</si>
  <si>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</si>
  <si>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</si>
  <si>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</si>
  <si>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</si>
  <si>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</si>
  <si>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</si>
  <si>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</si>
  <si>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</si>
  <si>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</si>
  <si>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</si>
  <si>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</si>
  <si>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</si>
  <si>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</si>
  <si>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</si>
  <si>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</si>
  <si>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</si>
  <si>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</si>
  <si>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</si>
  <si>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</si>
  <si>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</si>
  <si>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</si>
  <si>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</si>
  <si>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</si>
  <si>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</si>
  <si>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</si>
  <si>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</si>
  <si>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</si>
  <si>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</si>
  <si>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</si>
  <si>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</si>
  <si>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</si>
  <si>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</si>
  <si>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</si>
  <si>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</si>
  <si>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</si>
  <si>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</si>
  <si>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</si>
  <si>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</si>
  <si>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</si>
  <si>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</si>
  <si>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</si>
  <si>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</si>
  <si>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</si>
  <si>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</si>
  <si>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</si>
  <si>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</si>
  <si>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</si>
  <si>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</si>
  <si>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</si>
  <si>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</si>
  <si>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</si>
  <si>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</si>
  <si>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</si>
  <si>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</si>
  <si>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</si>
  <si>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</si>
  <si>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</si>
  <si>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</si>
  <si>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</si>
  <si>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</si>
  <si>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</si>
  <si>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</si>
  <si>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</si>
  <si>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</si>
  <si>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</si>
  <si>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</si>
  <si>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</si>
  <si>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</si>
  <si>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</si>
  <si>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</si>
  <si>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</si>
  <si>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</si>
  <si>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</si>
  <si>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</si>
  <si>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</si>
  <si>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</si>
  <si>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</si>
  <si>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</si>
  <si>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</si>
  <si>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</si>
  <si>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</si>
  <si>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</si>
  <si>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</si>
  <si>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</si>
  <si>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</si>
  <si>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</si>
  <si>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</si>
  <si>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</si>
  <si>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</si>
  <si>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</si>
  <si>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</si>
  <si>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</si>
  <si>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</si>
  <si>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</si>
  <si>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</si>
  <si>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</si>
  <si>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</si>
  <si>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</si>
  <si>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</si>
  <si>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</si>
  <si>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</si>
  <si>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</si>
  <si>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</si>
  <si>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</si>
  <si>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</si>
  <si>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</si>
  <si>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</si>
  <si>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</si>
  <si>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</si>
  <si>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</si>
  <si>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</si>
  <si>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</si>
  <si>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</si>
  <si>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</si>
  <si>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</si>
  <si>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</si>
  <si>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</si>
  <si>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</si>
  <si>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</si>
  <si>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</si>
  <si>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</si>
  <si>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</si>
  <si>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</si>
  <si>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</si>
  <si>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</si>
  <si>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</si>
  <si>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</si>
  <si>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</si>
  <si>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</si>
  <si>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</si>
  <si>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</si>
  <si>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</si>
  <si>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</si>
  <si>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</si>
  <si>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</si>
  <si>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</si>
  <si>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</si>
  <si>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</si>
  <si>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</si>
  <si>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</si>
  <si>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</si>
  <si>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</si>
  <si>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</si>
  <si>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</si>
  <si>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</si>
  <si>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</si>
  <si>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</si>
  <si>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</si>
  <si>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</si>
  <si>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</si>
  <si>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</si>
  <si>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</si>
  <si>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</si>
  <si>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</si>
  <si>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</si>
  <si>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</si>
  <si>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</si>
  <si>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</si>
  <si>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</si>
  <si>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</si>
  <si>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</si>
  <si>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</si>
  <si>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</si>
  <si>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</si>
  <si>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</si>
  <si>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</si>
  <si>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</si>
  <si>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</si>
  <si>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</si>
  <si>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</si>
  <si>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</si>
  <si>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</si>
  <si>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</si>
  <si>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</si>
  <si>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</si>
  <si>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</si>
  <si>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</si>
  <si>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</si>
  <si>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</si>
  <si>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</si>
  <si>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</si>
  <si>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</si>
  <si>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</si>
  <si>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</si>
  <si>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</si>
  <si>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</si>
  <si>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</si>
  <si>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</si>
  <si>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</si>
  <si>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</si>
  <si>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</si>
  <si>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</si>
  <si>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</si>
  <si>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</si>
  <si>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</si>
  <si>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</si>
  <si>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</si>
  <si>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</si>
  <si>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</si>
  <si>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</si>
  <si>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</si>
  <si>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</si>
  <si>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</si>
  <si>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</si>
  <si>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</si>
  <si>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</si>
  <si>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</si>
  <si>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</si>
  <si>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</si>
  <si>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</si>
  <si>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</si>
  <si>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</si>
  <si>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</si>
  <si>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</si>
  <si>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</si>
  <si>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</si>
  <si>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</si>
  <si>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</si>
  <si>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</si>
  <si>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</si>
  <si>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</si>
  <si>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</si>
  <si>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</si>
  <si>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</si>
  <si>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</si>
  <si>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</si>
  <si>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</si>
  <si>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</si>
  <si>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</si>
  <si>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</si>
  <si>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</si>
  <si>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</si>
  <si>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</si>
  <si>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</si>
  <si>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</si>
  <si>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</si>
  <si>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</si>
  <si>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</si>
  <si>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</si>
  <si>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</si>
  <si>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</si>
  <si>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</si>
  <si>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</si>
  <si>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</si>
  <si>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</si>
  <si>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</si>
  <si>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</si>
  <si>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</si>
  <si>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</si>
  <si>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</si>
  <si>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</si>
  <si>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</si>
  <si>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</si>
  <si>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</si>
  <si>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</si>
  <si>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</si>
  <si>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</si>
  <si>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</si>
  <si>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</si>
  <si>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</si>
  <si>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</si>
  <si>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</si>
  <si>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</si>
  <si>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</si>
  <si>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</si>
  <si>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</si>
  <si>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</si>
  <si>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</si>
  <si>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</si>
  <si>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</si>
  <si>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</si>
  <si>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</si>
  <si>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</si>
  <si>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</si>
  <si>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</si>
  <si>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</si>
  <si>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</si>
  <si>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</si>
  <si>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</si>
  <si>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</si>
  <si>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</si>
  <si>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</si>
  <si>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</si>
  <si>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</si>
  <si>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</si>
  <si>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</si>
  <si>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</si>
  <si>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</si>
  <si>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</si>
  <si>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</si>
  <si>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</si>
  <si>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</si>
  <si>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</si>
  <si>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</si>
  <si>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</si>
  <si>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</si>
  <si>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</si>
  <si>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</si>
  <si>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</si>
  <si>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</si>
  <si>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</si>
  <si>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</si>
  <si>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</si>
  <si>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</si>
  <si>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</si>
  <si>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</si>
  <si>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</si>
  <si>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</si>
  <si>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</si>
  <si>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</si>
  <si>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</si>
  <si>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</si>
  <si>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</si>
  <si>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</si>
  <si>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</si>
  <si>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</si>
  <si>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</si>
  <si>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</si>
  <si>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</si>
  <si>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</si>
  <si>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</si>
  <si>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</si>
  <si>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</si>
  <si>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</si>
  <si>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</si>
  <si>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</si>
  <si>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</si>
  <si>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</si>
  <si>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</si>
  <si>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</si>
  <si>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</si>
  <si>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</si>
  <si>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</si>
  <si>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</si>
  <si>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</si>
  <si>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</si>
  <si>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</si>
  <si>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</si>
  <si>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</si>
  <si>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</si>
  <si>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</si>
  <si>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</si>
  <si>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</si>
  <si>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</si>
  <si>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</si>
  <si>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</si>
  <si>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</si>
  <si>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</si>
  <si>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</si>
  <si>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</si>
  <si>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</si>
  <si>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</si>
  <si>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</si>
  <si>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</si>
  <si>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</si>
  <si>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</si>
  <si>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</si>
  <si>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</si>
  <si>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</si>
  <si>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</si>
  <si>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</si>
  <si>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</si>
  <si>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</si>
  <si>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</si>
  <si>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</si>
  <si>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</si>
  <si>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</si>
  <si>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</si>
  <si>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</si>
  <si>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</si>
  <si>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</si>
  <si>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</si>
  <si>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</si>
  <si>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</si>
  <si>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</si>
  <si>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</si>
  <si>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</si>
  <si>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</si>
  <si>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</si>
  <si>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</si>
  <si>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</si>
  <si>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</si>
  <si>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</si>
  <si>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</si>
  <si>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</si>
  <si>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</si>
  <si>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</si>
  <si>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</si>
  <si>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</si>
  <si>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</si>
  <si>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</si>
  <si>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</si>
  <si>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</si>
  <si>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</si>
  <si>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</si>
  <si>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</si>
  <si>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</si>
  <si>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</si>
  <si>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</si>
  <si>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</si>
  <si>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</si>
  <si>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</si>
  <si>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</si>
  <si>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</si>
  <si>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</si>
  <si>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</si>
  <si>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</si>
  <si>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</si>
  <si>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</si>
  <si>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</si>
  <si>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</si>
  <si>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</si>
  <si>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</si>
  <si>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</si>
  <si>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</si>
  <si>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</si>
  <si>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</si>
  <si>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</si>
  <si>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</si>
  <si>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</si>
  <si>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</si>
  <si>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</si>
  <si>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</si>
  <si>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</si>
  <si>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</si>
  <si>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</si>
  <si>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</si>
  <si>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</si>
  <si>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</si>
  <si>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</si>
  <si>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</si>
  <si>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</si>
  <si>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</si>
  <si>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</si>
  <si>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</si>
  <si>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</si>
  <si>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</si>
  <si>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</si>
  <si>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</si>
  <si>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</si>
  <si>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</si>
  <si>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</si>
  <si>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</si>
  <si>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</si>
  <si>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</si>
  <si>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</si>
  <si>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</si>
  <si>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</si>
  <si>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</si>
  <si>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</si>
  <si>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</si>
  <si>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</si>
  <si>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</si>
  <si>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</si>
  <si>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</si>
  <si>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</si>
  <si>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</si>
  <si>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</si>
  <si>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</si>
  <si>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</si>
  <si>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</si>
  <si>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</si>
  <si>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</si>
  <si>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</si>
  <si>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</si>
  <si>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</si>
  <si>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</si>
  <si>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</si>
  <si>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</si>
  <si>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</si>
  <si>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</si>
  <si>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</si>
  <si>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</si>
  <si>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</si>
  <si>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</si>
  <si>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</si>
  <si>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</si>
  <si>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</si>
  <si>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</si>
  <si>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</si>
  <si>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</si>
  <si>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</si>
  <si>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</si>
  <si>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</si>
  <si>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</si>
  <si>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</si>
  <si>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</si>
  <si>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</si>
  <si>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</si>
  <si>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</si>
  <si>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</si>
  <si>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</si>
  <si>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</si>
  <si>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</si>
  <si>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</si>
  <si>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</si>
  <si>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</si>
  <si>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</si>
  <si>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</si>
  <si>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</si>
  <si>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</si>
  <si>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</si>
  <si>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</si>
  <si>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</si>
  <si>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</si>
  <si>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</si>
  <si>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</si>
  <si>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</si>
  <si>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</si>
  <si>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</si>
  <si>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</si>
  <si>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</si>
  <si>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</si>
  <si>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</si>
  <si>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</si>
  <si>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</si>
  <si>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</si>
  <si>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</si>
  <si>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</si>
  <si>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</si>
  <si>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</si>
  <si>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</si>
  <si>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</si>
  <si>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</si>
  <si>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</si>
  <si>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</si>
  <si>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</si>
  <si>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</si>
  <si>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</si>
  <si>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</si>
  <si>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</si>
  <si>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</si>
  <si>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</si>
  <si>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</si>
  <si>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</si>
  <si>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</si>
  <si>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</si>
  <si>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</si>
  <si>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</si>
  <si>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</si>
  <si>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</si>
  <si>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</si>
  <si>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</si>
  <si>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</si>
  <si>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</si>
  <si>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</si>
  <si>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</si>
  <si>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</si>
  <si>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</si>
  <si>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</si>
  <si>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</si>
  <si>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</si>
  <si>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</si>
  <si>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</si>
  <si>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</si>
  <si>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</si>
  <si>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</si>
  <si>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</si>
  <si>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</si>
  <si>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</si>
  <si>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</si>
  <si>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</si>
  <si>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</si>
  <si>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</si>
  <si>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</si>
  <si>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</si>
  <si>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</si>
  <si>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</si>
  <si>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</si>
  <si>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</si>
  <si>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</si>
  <si>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</si>
  <si>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</si>
  <si>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</si>
  <si>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</si>
  <si>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</si>
  <si>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</si>
  <si>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</si>
  <si>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</si>
  <si>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</si>
  <si>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</si>
  <si>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</si>
  <si>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</si>
  <si>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</si>
  <si>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</si>
  <si>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</si>
  <si>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</si>
  <si>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</si>
  <si>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</si>
  <si>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</si>
  <si>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</si>
  <si>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</si>
  <si>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</si>
  <si>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</si>
  <si>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</si>
  <si>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</si>
  <si>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</si>
  <si>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</si>
  <si>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</si>
  <si>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</si>
  <si>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</si>
  <si>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</si>
  <si>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</si>
  <si>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</si>
  <si>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</si>
  <si>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</si>
  <si>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</si>
  <si>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</si>
  <si>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</si>
  <si>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</si>
  <si>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</si>
  <si>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</si>
  <si>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</si>
  <si>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</si>
  <si>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</si>
  <si>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</si>
  <si>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</si>
  <si>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</si>
  <si>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</si>
  <si>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</si>
  <si>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</si>
  <si>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</si>
  <si>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</si>
  <si>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</si>
  <si>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</si>
  <si>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</si>
  <si>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</si>
  <si>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</si>
  <si>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</si>
  <si>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</si>
  <si>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</si>
  <si>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</si>
  <si>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</si>
  <si>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</si>
  <si>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</si>
  <si>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</si>
  <si>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</si>
  <si>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</si>
  <si>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</si>
  <si>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</si>
  <si>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</si>
  <si>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</si>
  <si>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</si>
  <si>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</si>
  <si>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</si>
  <si>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</si>
  <si>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</si>
  <si>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</si>
  <si>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</si>
  <si>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</si>
  <si>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</si>
  <si>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</si>
  <si>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</si>
  <si>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</si>
  <si>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</si>
  <si>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</si>
  <si>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</si>
  <si>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</si>
  <si>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</si>
  <si>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</si>
  <si>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</si>
  <si>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</si>
  <si>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</si>
  <si>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</si>
  <si>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</si>
  <si>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</si>
  <si>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</si>
  <si>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</si>
  <si>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</si>
  <si>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</si>
  <si>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</si>
  <si>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</si>
  <si>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</si>
  <si>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</si>
  <si>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</si>
  <si>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</si>
  <si>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</si>
  <si>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</si>
  <si>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</si>
  <si>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</si>
  <si>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</si>
  <si>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</si>
  <si>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</si>
  <si>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</si>
  <si>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</si>
  <si>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</si>
  <si>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</si>
  <si>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</si>
  <si>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</si>
  <si>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</si>
  <si>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</si>
  <si>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</si>
  <si>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</si>
  <si>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</si>
  <si>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</si>
  <si>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</si>
  <si>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</si>
  <si>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</si>
  <si>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</si>
  <si>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</si>
  <si>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</si>
  <si>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</si>
  <si>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</si>
  <si>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</si>
  <si>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</si>
  <si>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</si>
  <si>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</si>
  <si>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</si>
  <si>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</si>
  <si>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</si>
  <si>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</si>
  <si>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</si>
  <si>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</si>
  <si>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</si>
  <si>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</si>
  <si>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</si>
  <si>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</si>
  <si>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</si>
  <si>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</si>
  <si>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</si>
  <si>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</si>
  <si>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</si>
  <si>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</si>
  <si>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</si>
  <si>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</si>
  <si>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</si>
  <si>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</si>
  <si>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</si>
  <si>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</si>
  <si>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</si>
  <si>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</si>
  <si>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</si>
  <si>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</si>
  <si>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</si>
  <si>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</si>
  <si>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</si>
  <si>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</si>
  <si>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</si>
  <si>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</si>
  <si>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</si>
  <si>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</si>
  <si>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</si>
  <si>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</si>
  <si>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</si>
  <si>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</si>
  <si>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</si>
  <si>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</si>
  <si>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</si>
  <si>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</si>
  <si>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</si>
  <si>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</si>
  <si>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</si>
  <si>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</si>
  <si>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</si>
  <si>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</si>
  <si>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</si>
  <si>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</si>
  <si>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</si>
  <si>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</si>
  <si>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</si>
  <si>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</si>
  <si>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</si>
  <si>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</si>
  <si>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</si>
  <si>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</si>
  <si>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</si>
  <si>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</si>
  <si>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</si>
  <si>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</si>
  <si>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</si>
  <si>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</si>
  <si>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</si>
  <si>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</si>
  <si>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</si>
  <si>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</si>
  <si>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</si>
  <si>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</si>
  <si>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</si>
  <si>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</si>
  <si>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</si>
  <si>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</si>
  <si>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</si>
  <si>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</si>
  <si>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</si>
  <si>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</si>
  <si>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</si>
  <si>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</si>
  <si>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</si>
  <si>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</si>
  <si>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</si>
  <si>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</si>
  <si>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</si>
  <si>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</si>
  <si>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</si>
  <si>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</si>
  <si>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</si>
  <si>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</si>
  <si>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</si>
  <si>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</si>
  <si>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</si>
  <si>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</si>
  <si>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</si>
  <si>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</si>
  <si>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</si>
  <si>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</si>
  <si>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</si>
  <si>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</si>
  <si>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</si>
  <si>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</si>
  <si>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</si>
  <si>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</si>
  <si>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</si>
  <si>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</si>
  <si>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</si>
  <si>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</si>
  <si>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</si>
  <si>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</si>
  <si>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</si>
  <si>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</si>
  <si>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</si>
  <si>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</si>
  <si>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</si>
  <si>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</si>
  <si>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</si>
  <si>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</si>
  <si>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</si>
  <si>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</si>
  <si>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</si>
  <si>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</si>
  <si>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</si>
  <si>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</si>
  <si>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</si>
  <si>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</si>
  <si>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</si>
  <si>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</si>
  <si>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</si>
  <si>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</si>
  <si>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</si>
  <si>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</si>
  <si>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</si>
  <si>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</si>
  <si>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</si>
  <si>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</si>
  <si>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</si>
  <si>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</si>
  <si>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</si>
  <si>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</si>
  <si>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</si>
  <si>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</si>
  <si>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</si>
  <si>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</si>
  <si>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</si>
  <si>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</si>
  <si>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</si>
  <si>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</si>
  <si>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</si>
  <si>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</si>
  <si>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</si>
  <si>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</si>
  <si>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</si>
  <si>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</si>
  <si>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</si>
  <si>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</si>
  <si>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</si>
  <si>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</si>
  <si>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</si>
  <si>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</si>
  <si>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</si>
  <si>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</si>
  <si>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</si>
  <si>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</si>
  <si>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</si>
  <si>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</si>
  <si>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</si>
  <si>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</si>
  <si>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</si>
  <si>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</si>
  <si>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</si>
  <si>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</si>
  <si>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</si>
  <si>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</si>
  <si>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</si>
  <si>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</si>
  <si>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</si>
  <si>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</si>
  <si>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</si>
  <si>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</si>
  <si>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</si>
  <si>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</si>
  <si>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</si>
  <si>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</si>
  <si>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</si>
  <si>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</si>
  <si>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</si>
  <si>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</si>
  <si>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</si>
  <si>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</si>
  <si>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</si>
  <si>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</si>
  <si>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</si>
  <si>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</si>
  <si>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</si>
  <si>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</si>
  <si>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</si>
  <si>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</si>
  <si>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</si>
  <si>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</si>
  <si>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</si>
  <si>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</si>
  <si>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</si>
  <si>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</si>
  <si>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</si>
  <si>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</si>
  <si>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</si>
  <si>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</si>
  <si>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</si>
  <si>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</si>
  <si>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</si>
  <si>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</si>
  <si>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</si>
  <si>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</si>
  <si>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</si>
  <si>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</si>
  <si>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</si>
  <si>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</si>
  <si>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</si>
  <si>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</si>
  <si>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</si>
  <si>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</si>
  <si>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</si>
  <si>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</si>
  <si>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</si>
  <si>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</si>
  <si>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</si>
  <si>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</si>
  <si>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</si>
  <si>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</si>
  <si>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</si>
  <si>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</si>
  <si>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</si>
  <si>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</si>
  <si>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</si>
  <si>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</si>
  <si>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</si>
  <si>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</si>
  <si>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</si>
  <si>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</si>
  <si>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</si>
  <si>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</si>
  <si>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</si>
  <si>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</si>
  <si>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</si>
  <si>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</si>
  <si>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</si>
  <si>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</si>
  <si>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</si>
  <si>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</si>
  <si>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</si>
  <si>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</si>
  <si>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</si>
  <si>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</si>
  <si>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</si>
  <si>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</si>
  <si>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</si>
  <si>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</si>
  <si>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</si>
  <si>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</si>
  <si>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</si>
  <si>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</si>
  <si>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</si>
  <si>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</si>
  <si>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</si>
  <si>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</si>
  <si>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</si>
  <si>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</si>
  <si>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</si>
  <si>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</si>
  <si>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</si>
  <si>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</si>
  <si>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</si>
  <si>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</si>
  <si>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</si>
  <si>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</si>
  <si>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</si>
  <si>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</si>
  <si>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</si>
  <si>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</si>
  <si>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</si>
  <si>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</si>
  <si>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</si>
  <si>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</si>
  <si>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</si>
  <si>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</si>
  <si>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</si>
  <si>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</si>
  <si>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</si>
  <si>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</si>
  <si>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</si>
  <si>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</si>
  <si>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</si>
  <si>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</si>
  <si>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</si>
  <si>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</si>
  <si>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</si>
  <si>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</si>
  <si>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</si>
  <si>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</si>
  <si>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</si>
  <si>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</si>
  <si>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</si>
  <si>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</si>
  <si>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</si>
  <si>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</si>
  <si>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</si>
  <si>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</si>
  <si>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</si>
  <si>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</si>
  <si>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</si>
  <si>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</si>
  <si>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</si>
  <si>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</si>
  <si>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</si>
  <si>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</si>
  <si>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</si>
  <si>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</si>
  <si>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</si>
  <si>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</si>
  <si>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</si>
  <si>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</si>
  <si>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</si>
  <si>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</si>
  <si>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</si>
  <si>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</si>
  <si>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</si>
  <si>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</si>
  <si>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</si>
  <si>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</si>
  <si>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</si>
  <si>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</si>
  <si>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</si>
  <si>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</si>
  <si>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</si>
  <si>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</si>
  <si>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</si>
  <si>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</si>
  <si>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</si>
  <si>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</si>
  <si>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</si>
  <si>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</si>
  <si>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</si>
  <si>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</si>
  <si>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</si>
  <si>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</si>
  <si>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</si>
  <si>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</si>
  <si>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</si>
  <si>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</si>
  <si>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</si>
  <si>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</si>
  <si>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</si>
  <si>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</si>
  <si>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</si>
  <si>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</si>
  <si>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</si>
  <si>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</si>
  <si>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</si>
  <si>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</si>
  <si>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</si>
  <si>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</si>
  <si>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</si>
  <si>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</si>
  <si>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</si>
  <si>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</si>
  <si>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</si>
  <si>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</si>
  <si>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</si>
  <si>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</si>
  <si>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</si>
  <si>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</si>
  <si>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</si>
  <si>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</si>
  <si>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</si>
  <si>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</si>
  <si>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</si>
  <si>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</si>
  <si>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</si>
  <si>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</si>
  <si>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</si>
  <si>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</si>
  <si>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</si>
  <si>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</si>
  <si>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</si>
  <si>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</si>
  <si>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</si>
  <si>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</si>
  <si>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</si>
  <si>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</si>
  <si>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</si>
  <si>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</si>
  <si>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</si>
  <si>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</si>
  <si>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</si>
  <si>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</si>
  <si>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</si>
  <si>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</si>
  <si>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</si>
  <si>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</si>
  <si>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</si>
  <si>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</si>
  <si>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</si>
  <si>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</si>
  <si>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</si>
  <si>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</si>
  <si>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</si>
  <si>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</si>
  <si>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</si>
  <si>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</si>
  <si>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</si>
  <si>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</si>
  <si>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</si>
  <si>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</si>
  <si>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</si>
  <si>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</si>
  <si>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</si>
  <si>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</si>
  <si>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</si>
  <si>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</si>
  <si>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</si>
  <si>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</si>
  <si>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</si>
  <si>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</si>
  <si>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</si>
  <si>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</si>
  <si>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</si>
  <si>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</si>
  <si>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</si>
  <si>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</si>
  <si>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</si>
  <si>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</si>
  <si>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</si>
  <si>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</si>
  <si>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</si>
  <si>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</si>
  <si>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</si>
  <si>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</si>
  <si>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</si>
  <si>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</si>
  <si>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</si>
  <si>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</si>
  <si>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</si>
  <si>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</si>
  <si>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</si>
  <si>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</si>
  <si>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</si>
  <si>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</si>
  <si>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</si>
  <si>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</si>
  <si>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</si>
  <si>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</si>
  <si>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</si>
  <si>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</si>
  <si>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</si>
  <si>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</si>
  <si>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</si>
  <si>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</si>
  <si>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</si>
  <si>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</si>
  <si>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</si>
  <si>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</si>
  <si>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</si>
  <si>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</si>
  <si>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</si>
  <si>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</si>
  <si>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</si>
  <si>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</si>
  <si>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</si>
  <si>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</si>
  <si>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</si>
  <si>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</si>
  <si>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</si>
  <si>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</si>
  <si>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</si>
  <si>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</si>
  <si>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</si>
  <si>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</si>
  <si>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</si>
  <si>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</si>
  <si>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</si>
  <si>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</si>
  <si>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</si>
  <si>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</si>
  <si>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</si>
  <si>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</si>
  <si>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</si>
  <si>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</si>
  <si>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</si>
  <si>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</si>
  <si>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</si>
  <si>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</si>
  <si>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</si>
  <si>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</si>
  <si>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</si>
  <si>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</si>
  <si>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</si>
  <si>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</si>
  <si>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</si>
  <si>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</si>
  <si>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</si>
  <si>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</si>
  <si>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</si>
  <si>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</si>
  <si>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</si>
  <si>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</si>
  <si>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</si>
  <si>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</si>
  <si>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</si>
  <si>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</si>
  <si>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</si>
  <si>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</si>
  <si>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</si>
  <si>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</si>
  <si>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</si>
  <si>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</si>
  <si>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</si>
  <si>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</si>
  <si>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</si>
  <si>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</si>
  <si>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</si>
  <si>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</si>
  <si>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</si>
  <si>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</si>
  <si>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</si>
  <si>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</si>
  <si>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</si>
  <si>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</si>
  <si>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</si>
  <si>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</si>
  <si>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</si>
  <si>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</si>
  <si>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</si>
  <si>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</si>
  <si>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</si>
  <si>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</si>
  <si>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</si>
  <si>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</si>
  <si>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</si>
  <si>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</si>
  <si>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</si>
  <si>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</si>
  <si>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</si>
  <si>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</si>
  <si>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</si>
  <si>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</si>
  <si>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</si>
  <si>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</si>
  <si>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</si>
  <si>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</si>
  <si>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</si>
  <si>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</si>
  <si>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</si>
  <si>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</si>
  <si>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</si>
  <si>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</si>
  <si>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</si>
  <si>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</si>
  <si>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</si>
  <si>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</si>
  <si>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</si>
  <si>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</si>
  <si>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</si>
  <si>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</si>
  <si>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</si>
  <si>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</si>
  <si>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</si>
  <si>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</si>
  <si>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</si>
  <si>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</si>
  <si>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</si>
  <si>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</si>
  <si>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</si>
  <si>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</si>
  <si>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</si>
  <si>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</si>
  <si>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</si>
  <si>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</si>
  <si>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</si>
  <si>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</si>
  <si>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</si>
  <si>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</si>
  <si>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</si>
  <si>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</si>
  <si>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</si>
  <si>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</si>
  <si>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</si>
  <si>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</si>
  <si>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</si>
  <si>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</si>
  <si>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</si>
  <si>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</si>
  <si>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</si>
  <si>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</si>
  <si>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</si>
  <si>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</si>
  <si>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</si>
  <si>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</si>
  <si>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</si>
  <si>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</si>
  <si>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</si>
  <si>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</si>
  <si>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</si>
  <si>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</si>
  <si>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</si>
  <si>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</si>
  <si>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</si>
  <si>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</si>
  <si>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</si>
  <si>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</si>
  <si>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</si>
  <si>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</si>
  <si>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</si>
  <si>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</si>
  <si>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</si>
  <si>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</si>
  <si>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</si>
  <si>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</si>
  <si>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</si>
  <si>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</si>
  <si>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</si>
  <si>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</si>
  <si>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</si>
  <si>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</si>
  <si>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</si>
  <si>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</si>
  <si>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</si>
  <si>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</si>
  <si>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</si>
  <si>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</si>
  <si>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</si>
  <si>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</si>
  <si>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</si>
  <si>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</si>
  <si>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</si>
  <si>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</si>
  <si>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</si>
  <si>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</si>
  <si>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</si>
  <si>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</si>
  <si>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</si>
  <si>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</si>
  <si>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</si>
  <si>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</si>
  <si>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</si>
  <si>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</si>
  <si>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</si>
  <si>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</si>
  <si>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</si>
  <si>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</si>
  <si>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</si>
  <si>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</si>
  <si>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</si>
  <si>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</si>
  <si>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</si>
  <si>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</si>
  <si>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</si>
  <si>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</si>
  <si>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</si>
  <si>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</si>
  <si>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</si>
  <si>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</si>
  <si>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</si>
  <si>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</si>
  <si>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</si>
  <si>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</si>
  <si>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</si>
  <si>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</si>
  <si>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</si>
  <si>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</si>
  <si>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</si>
  <si>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</si>
  <si>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</si>
  <si>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</si>
  <si>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</si>
  <si>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</si>
  <si>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</si>
  <si>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</si>
  <si>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</si>
  <si>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</si>
  <si>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</si>
  <si>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</si>
  <si>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</si>
  <si>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</si>
  <si>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</si>
  <si>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</si>
  <si>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</si>
  <si>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</si>
  <si>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</si>
  <si>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</si>
  <si>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</si>
  <si>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</si>
  <si>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</si>
  <si>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</si>
  <si>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</si>
  <si>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</si>
  <si>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</si>
  <si>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</si>
  <si>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</si>
  <si>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</si>
  <si>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</si>
  <si>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</si>
  <si>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</si>
  <si>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</si>
  <si>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</si>
  <si>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</si>
  <si>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</si>
  <si>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</si>
  <si>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</si>
  <si>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</si>
  <si>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</si>
  <si>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</si>
  <si>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</si>
  <si>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</si>
  <si>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</si>
  <si>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</si>
  <si>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</si>
  <si>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</si>
  <si>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</si>
  <si>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</si>
  <si>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</si>
  <si>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</si>
  <si>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</si>
  <si>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</si>
  <si>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</si>
  <si>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</si>
  <si>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</si>
  <si>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</si>
  <si>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</si>
  <si>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</si>
  <si>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</si>
  <si>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</si>
  <si>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</si>
  <si>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</si>
  <si>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</si>
  <si>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</si>
  <si>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</si>
  <si>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</si>
  <si>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</si>
  <si>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</si>
  <si>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</si>
  <si>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</si>
  <si>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</si>
  <si>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</si>
  <si>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</si>
  <si>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</si>
  <si>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</si>
  <si>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</si>
  <si>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</si>
  <si>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</si>
  <si>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</si>
  <si>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</si>
  <si>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</si>
  <si>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</si>
  <si>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</si>
  <si>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</si>
  <si>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</si>
  <si>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</si>
  <si>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</si>
  <si>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</si>
  <si>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</si>
  <si>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</si>
  <si>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</si>
  <si>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</si>
  <si>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</si>
  <si>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</si>
  <si>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</si>
  <si>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</si>
  <si>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</si>
  <si>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</si>
  <si>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</si>
  <si>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</si>
  <si>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</si>
  <si>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</si>
  <si>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</si>
  <si>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</si>
  <si>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</si>
  <si>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</si>
  <si>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</si>
  <si>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</si>
  <si>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</si>
  <si>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</si>
  <si>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</si>
  <si>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</si>
  <si>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</si>
  <si>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</si>
  <si>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</si>
  <si>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</si>
  <si>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</si>
  <si>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</si>
  <si>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</si>
  <si>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</si>
  <si>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</si>
  <si>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</si>
  <si>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</si>
  <si>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</si>
  <si>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</si>
  <si>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</si>
  <si>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</si>
  <si>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</si>
  <si>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</si>
  <si>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</si>
  <si>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</si>
  <si>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</si>
  <si>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</si>
  <si>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</si>
  <si>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</si>
  <si>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</si>
  <si>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</si>
  <si>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</si>
  <si>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</si>
  <si>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</si>
  <si>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</si>
  <si>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</si>
  <si>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</si>
  <si>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</si>
  <si>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</si>
  <si>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</si>
  <si>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</si>
  <si>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</si>
  <si>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</si>
  <si>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</si>
  <si>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</si>
  <si>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</si>
  <si>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</si>
  <si>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</si>
  <si>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</si>
  <si>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</si>
  <si>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</si>
  <si>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</si>
  <si>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</si>
  <si>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</si>
  <si>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</si>
  <si>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</si>
  <si>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</si>
  <si>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</si>
  <si>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</si>
  <si>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</si>
  <si>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</si>
  <si>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</si>
  <si>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</si>
  <si>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</si>
  <si>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</si>
  <si>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</si>
  <si>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</si>
  <si>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</si>
  <si>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</si>
  <si>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</si>
  <si>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</si>
  <si>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</si>
  <si>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</si>
  <si>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</si>
  <si>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</si>
  <si>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</si>
  <si>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</si>
  <si>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</si>
  <si>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</si>
  <si>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</si>
  <si>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</si>
  <si>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</si>
  <si>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</si>
  <si>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</si>
  <si>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</si>
  <si>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</si>
  <si>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</si>
  <si>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</si>
  <si>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</si>
  <si>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</si>
  <si>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</si>
  <si>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</si>
  <si>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</si>
  <si>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</si>
  <si>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</si>
  <si>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</si>
  <si>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</si>
  <si>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</si>
  <si>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</si>
  <si>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</si>
  <si>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</si>
  <si>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</si>
  <si>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</si>
  <si>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</si>
  <si>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</si>
  <si>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</si>
  <si>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</si>
  <si>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</si>
  <si>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</si>
  <si>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</si>
  <si>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</si>
  <si>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</si>
  <si>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</si>
  <si>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</si>
  <si>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</si>
  <si>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</si>
  <si>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</si>
  <si>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</si>
  <si>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</si>
  <si>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</si>
  <si>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</si>
  <si>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</si>
  <si>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</si>
  <si>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</si>
  <si>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</si>
  <si>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</si>
  <si>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</si>
  <si>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</si>
  <si>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</si>
  <si>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</si>
  <si>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</si>
  <si>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</si>
  <si>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</si>
  <si>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</si>
  <si>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</si>
  <si>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</si>
  <si>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</si>
  <si>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</si>
  <si>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</si>
  <si>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</si>
  <si>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</si>
  <si>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</si>
  <si>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</si>
  <si>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</si>
  <si>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</si>
  <si>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</si>
  <si>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</si>
  <si>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</si>
  <si>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</si>
  <si>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</si>
  <si>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</si>
  <si>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</si>
  <si>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</si>
  <si>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</si>
  <si>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</si>
  <si>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</si>
  <si>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</si>
  <si>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</si>
  <si>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</si>
  <si>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</si>
  <si>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</si>
  <si>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</si>
  <si>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</si>
  <si>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</si>
  <si>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</si>
  <si>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</si>
  <si>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</si>
  <si>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</si>
  <si>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</si>
  <si>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</si>
  <si>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</si>
  <si>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</si>
  <si>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</si>
  <si>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</si>
  <si>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</si>
  <si>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</si>
  <si>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</si>
  <si>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</si>
  <si>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</si>
  <si>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</si>
  <si>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</si>
  <si>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</si>
  <si>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</si>
  <si>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</si>
  <si>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</si>
  <si>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</si>
  <si>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</si>
  <si>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</si>
  <si>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</si>
  <si>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</si>
  <si>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</si>
  <si>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</si>
  <si>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</si>
  <si>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</si>
  <si>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</si>
  <si>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</si>
  <si>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</si>
  <si>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</si>
  <si>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</si>
  <si>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</si>
  <si>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</si>
  <si>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</si>
  <si>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</si>
  <si>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</si>
  <si>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</si>
  <si>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</si>
  <si>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</si>
  <si>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</si>
  <si>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</si>
  <si>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</si>
  <si>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</si>
  <si>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</si>
  <si>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</si>
  <si>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</si>
  <si>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</si>
  <si>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</si>
  <si>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</si>
  <si>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</si>
  <si>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</si>
  <si>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</si>
  <si>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</si>
  <si>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</si>
  <si>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</si>
  <si>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</si>
  <si>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</si>
  <si>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</si>
  <si>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</si>
  <si>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</si>
  <si>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</si>
  <si>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</si>
  <si>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</si>
  <si>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</si>
  <si>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</si>
  <si>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</si>
  <si>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</si>
  <si>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</si>
  <si>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</si>
  <si>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</si>
  <si>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</si>
  <si>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</si>
  <si>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</si>
  <si>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</si>
  <si>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</si>
  <si>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</si>
  <si>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</si>
  <si>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</si>
  <si>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</si>
  <si>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</si>
  <si>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</si>
  <si>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</si>
  <si>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</si>
  <si>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</si>
  <si>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</si>
  <si>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</si>
  <si>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</si>
  <si>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</si>
  <si>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</si>
  <si>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</si>
  <si>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</si>
  <si>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</si>
  <si>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</si>
  <si>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</si>
  <si>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</si>
  <si>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</si>
  <si>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</si>
  <si>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</si>
  <si>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</si>
  <si>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</si>
  <si>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</si>
  <si>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</si>
  <si>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</si>
  <si>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</si>
  <si>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</si>
  <si>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</si>
  <si>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</si>
  <si>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</si>
  <si>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</si>
  <si>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</si>
  <si>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</si>
  <si>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</si>
  <si>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</si>
  <si>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</si>
  <si>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</si>
  <si>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</si>
  <si>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</si>
  <si>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</si>
  <si>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</si>
  <si>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</si>
  <si>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</si>
  <si>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</si>
  <si>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</si>
  <si>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</si>
  <si>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</si>
  <si>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</si>
  <si>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</si>
  <si>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</si>
  <si>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</si>
  <si>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</si>
  <si>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</si>
  <si>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</si>
  <si>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</si>
  <si>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</si>
  <si>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</si>
  <si>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</si>
  <si>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</si>
  <si>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</si>
  <si>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</si>
  <si>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</si>
  <si>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</si>
  <si>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</si>
  <si>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</si>
  <si>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</si>
  <si>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</si>
  <si>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</si>
  <si>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</si>
  <si>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</si>
  <si>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</si>
  <si>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</si>
  <si>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</si>
  <si>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</si>
  <si>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</si>
  <si>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</si>
  <si>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</si>
  <si>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</si>
  <si>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</si>
  <si>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</si>
  <si>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</si>
  <si>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</si>
  <si>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</si>
  <si>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</si>
  <si>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</si>
  <si>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</si>
  <si>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</si>
  <si>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</si>
  <si>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</si>
  <si>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</si>
  <si>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</si>
  <si>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</si>
  <si>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</si>
  <si>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</si>
  <si>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</si>
  <si>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</si>
  <si>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</si>
  <si>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</si>
  <si>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</si>
  <si>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</si>
  <si>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</si>
  <si>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</si>
  <si>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</si>
  <si>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</si>
  <si>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</si>
  <si>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</si>
  <si>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</si>
  <si>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</si>
  <si>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</si>
  <si>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</si>
  <si>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</si>
  <si>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</si>
  <si>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</si>
  <si>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</si>
  <si>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</si>
  <si>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</si>
  <si>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</si>
  <si>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</si>
  <si>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</si>
  <si>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</si>
  <si>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</si>
  <si>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</si>
  <si>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</si>
  <si>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</si>
  <si>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</si>
  <si>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</si>
  <si>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</si>
  <si>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</si>
  <si>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</si>
  <si>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</si>
  <si>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</si>
  <si>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</si>
  <si>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</si>
  <si>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</si>
  <si>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</si>
  <si>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</si>
  <si>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</si>
  <si>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</si>
  <si>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</si>
  <si>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</si>
  <si>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</si>
  <si>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</si>
  <si>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</si>
  <si>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</si>
  <si>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</si>
  <si>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</si>
  <si>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</si>
  <si>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</si>
  <si>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</si>
  <si>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</si>
  <si>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</si>
  <si>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</si>
  <si>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</si>
  <si>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</si>
  <si>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</si>
  <si>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</si>
  <si>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</si>
  <si>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</si>
  <si>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</si>
  <si>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</si>
  <si>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</si>
  <si>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</si>
  <si>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</si>
  <si>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</si>
  <si>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</si>
  <si>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</si>
  <si>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</si>
  <si>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</si>
  <si>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</si>
  <si>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</si>
  <si>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</si>
  <si>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</si>
  <si>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</si>
  <si>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</si>
  <si>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</si>
  <si>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</si>
  <si>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</si>
  <si>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</si>
  <si>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</si>
  <si>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</si>
  <si>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</si>
  <si>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</si>
  <si>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</si>
  <si>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</si>
  <si>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</si>
  <si>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</si>
  <si>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</si>
  <si>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</si>
  <si>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</si>
  <si>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</si>
  <si>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</si>
  <si>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</si>
  <si>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</si>
  <si>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</si>
  <si>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</si>
  <si>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</si>
  <si>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</si>
  <si>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</si>
  <si>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</si>
  <si>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</si>
  <si>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</si>
  <si>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</si>
  <si>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</si>
  <si>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</si>
  <si>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</si>
  <si>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</si>
  <si>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</si>
  <si>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</si>
  <si>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</si>
  <si>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</si>
  <si>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</si>
  <si>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</si>
  <si>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</si>
  <si>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</si>
  <si>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</si>
  <si>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</si>
  <si>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</si>
  <si>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</si>
  <si>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</si>
  <si>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</si>
  <si>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</si>
  <si>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</si>
  <si>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</si>
  <si>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</si>
  <si>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</si>
  <si>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</si>
  <si>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</si>
  <si>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</si>
  <si>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</si>
  <si>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</si>
  <si>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</si>
  <si>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</si>
  <si>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</si>
  <si>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</si>
  <si>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</si>
  <si>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</si>
  <si>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</si>
  <si>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</si>
  <si>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</si>
  <si>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</si>
  <si>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</si>
  <si>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</si>
  <si>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</si>
  <si>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</si>
  <si>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</si>
  <si>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</si>
  <si>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</si>
  <si>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</si>
  <si>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</si>
  <si>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</si>
  <si>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</si>
  <si>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</si>
  <si>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</si>
  <si>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</si>
  <si>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</si>
  <si>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</si>
  <si>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</si>
  <si>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</si>
  <si>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</si>
  <si>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</si>
  <si>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</si>
  <si>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</si>
  <si>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</si>
  <si>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</si>
  <si>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</si>
  <si>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</si>
  <si>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</si>
  <si>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</si>
  <si>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</si>
  <si>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</si>
  <si>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</si>
  <si>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</si>
  <si>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</si>
  <si>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</si>
  <si>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</si>
  <si>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</si>
  <si>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</si>
  <si>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</si>
  <si>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</si>
  <si>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</si>
  <si>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</si>
  <si>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</si>
  <si>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</si>
  <si>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</si>
  <si>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</si>
  <si>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</si>
  <si>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</si>
  <si>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</si>
  <si>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</si>
  <si>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</si>
  <si>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</si>
  <si>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</si>
  <si>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</si>
  <si>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</si>
  <si>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</si>
  <si>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</si>
  <si>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</si>
  <si>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</si>
  <si>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</si>
  <si>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</si>
  <si>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</si>
  <si>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</si>
  <si>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</si>
  <si>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</si>
  <si>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</si>
  <si>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</si>
  <si>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</si>
  <si>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</si>
  <si>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</si>
  <si>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</si>
  <si>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</si>
  <si>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</si>
  <si>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</si>
  <si>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</si>
  <si>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</si>
  <si>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</si>
  <si>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</si>
  <si>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</si>
  <si>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</si>
  <si>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</si>
  <si>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</si>
  <si>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</si>
  <si>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</si>
  <si>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</si>
  <si>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</si>
  <si>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</si>
  <si>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</si>
  <si>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</si>
  <si>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</si>
  <si>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</si>
  <si>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</si>
  <si>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</si>
  <si>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</si>
  <si>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</si>
  <si>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</si>
  <si>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</si>
  <si>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</si>
  <si>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</si>
  <si>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</si>
  <si>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</si>
  <si>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</si>
  <si>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</si>
  <si>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</si>
  <si>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</si>
  <si>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</si>
  <si>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</si>
  <si>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</si>
  <si>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</si>
  <si>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</si>
  <si>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</si>
  <si>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</si>
  <si>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</si>
  <si>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</si>
  <si>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</si>
  <si>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</si>
  <si>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</si>
  <si>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</si>
  <si>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</si>
  <si>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</si>
  <si>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</si>
  <si>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</si>
  <si>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</si>
  <si>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</si>
  <si>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</si>
  <si>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</si>
  <si>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</si>
  <si>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</si>
  <si>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</si>
  <si>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</si>
  <si>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</si>
  <si>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</si>
  <si>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</si>
  <si>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</si>
  <si>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</si>
  <si>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</si>
  <si>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</si>
  <si>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</si>
  <si>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</si>
  <si>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</si>
  <si>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</si>
  <si>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</si>
  <si>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</si>
  <si>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</si>
  <si>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</si>
  <si>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</si>
  <si>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</si>
  <si>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</si>
  <si>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</si>
  <si>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</si>
  <si>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</si>
  <si>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</si>
  <si>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</si>
  <si>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</si>
  <si>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</si>
  <si>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</si>
  <si>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</si>
  <si>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</si>
  <si>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</si>
  <si>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</si>
  <si>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</si>
  <si>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</si>
  <si>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</si>
  <si>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</si>
  <si>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</si>
  <si>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</si>
  <si>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</si>
  <si>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</si>
  <si>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</si>
  <si>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</si>
  <si>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</si>
  <si>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</si>
  <si>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</si>
  <si>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</si>
  <si>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</si>
  <si>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</si>
  <si>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</si>
  <si>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</si>
  <si>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</si>
  <si>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</si>
  <si>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</si>
  <si>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</si>
  <si>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</si>
  <si>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</si>
  <si>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</si>
  <si>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</si>
  <si>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</si>
  <si>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</si>
  <si>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</si>
  <si>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</si>
  <si>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</si>
  <si>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</si>
  <si>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</si>
  <si>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</si>
  <si>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</si>
  <si>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</si>
  <si>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</si>
  <si>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</si>
  <si>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</si>
  <si>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</si>
  <si>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</si>
  <si>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</si>
  <si>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</si>
  <si>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</si>
  <si>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</si>
  <si>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</si>
  <si>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</si>
  <si>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</si>
  <si>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</si>
  <si>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</si>
  <si>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</si>
  <si>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</si>
  <si>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</si>
  <si>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</si>
  <si>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</si>
  <si>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</si>
  <si>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</si>
  <si>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</si>
  <si>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</si>
  <si>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</si>
  <si>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</si>
  <si>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</si>
  <si>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</si>
  <si>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</si>
  <si>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</si>
  <si>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</si>
  <si>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</si>
  <si>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</si>
  <si>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</si>
  <si>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</si>
  <si>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</si>
  <si>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</si>
  <si>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</si>
  <si>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</si>
  <si>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</si>
  <si>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</si>
  <si>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</si>
  <si>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</si>
  <si>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</si>
  <si>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</si>
  <si>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</si>
  <si>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</si>
  <si>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</si>
  <si>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</si>
  <si>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</si>
  <si>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</si>
  <si>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</si>
  <si>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</si>
  <si>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</si>
  <si>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</si>
  <si>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</si>
  <si>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</si>
  <si>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</si>
  <si>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</si>
  <si>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</si>
  <si>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</si>
  <si>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</si>
  <si>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</si>
  <si>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</si>
  <si>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</si>
  <si>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</si>
  <si>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</si>
  <si>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</si>
  <si>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</si>
  <si>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</si>
  <si>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</si>
  <si>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</si>
  <si>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</si>
  <si>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</si>
  <si>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</si>
  <si>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</si>
  <si>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</si>
  <si>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</si>
  <si>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</si>
  <si>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</si>
  <si>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</si>
  <si>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</si>
  <si>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</si>
  <si>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</si>
  <si>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</si>
  <si>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</si>
  <si>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</si>
  <si>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</si>
  <si>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</si>
  <si>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</si>
  <si>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</si>
  <si>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</si>
  <si>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</si>
  <si>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</si>
  <si>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</si>
  <si>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</si>
  <si>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</si>
  <si>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</si>
  <si>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</si>
  <si>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</si>
  <si>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</si>
  <si>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</si>
  <si>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</si>
  <si>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</si>
  <si>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</si>
  <si>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</si>
  <si>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</si>
  <si>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</si>
  <si>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</si>
  <si>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</si>
  <si>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</si>
  <si>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</si>
  <si>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</si>
  <si>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</si>
  <si>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</si>
  <si>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</si>
  <si>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</si>
  <si>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</si>
  <si>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</si>
  <si>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</si>
  <si>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</si>
  <si>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</si>
  <si>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</si>
  <si>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</si>
  <si>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</si>
  <si>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</si>
  <si>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</si>
  <si>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</si>
  <si>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</si>
  <si>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</si>
  <si>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</si>
  <si>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</si>
  <si>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</si>
  <si>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</si>
  <si>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</si>
  <si>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</si>
  <si>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</si>
  <si>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</si>
  <si>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</si>
  <si>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</si>
  <si>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</si>
  <si>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</si>
  <si>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</si>
  <si>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</si>
  <si>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</si>
  <si>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</si>
  <si>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</si>
  <si>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</si>
  <si>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</si>
  <si>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</si>
  <si>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</si>
  <si>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</si>
  <si>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</si>
  <si>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</si>
  <si>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</si>
  <si>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</si>
  <si>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</si>
  <si>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</si>
  <si>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</si>
  <si>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</si>
  <si>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</si>
  <si>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</si>
  <si>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</si>
  <si>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</si>
  <si>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</si>
  <si>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</si>
  <si>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</si>
  <si>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</si>
  <si>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</si>
  <si>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</si>
  <si>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</si>
  <si>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</si>
  <si>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</si>
  <si>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</si>
  <si>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</si>
  <si>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</si>
  <si>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</si>
  <si>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</si>
  <si>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</si>
  <si>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</si>
  <si>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</si>
  <si>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</si>
  <si>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</si>
  <si>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</si>
  <si>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</si>
  <si>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</si>
  <si>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</si>
  <si>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</si>
  <si>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</si>
  <si>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</si>
  <si>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</si>
  <si>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</si>
  <si>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</si>
  <si>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</si>
  <si>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</si>
  <si>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</si>
  <si>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</si>
  <si>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</si>
  <si>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</si>
  <si>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</si>
  <si>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</si>
  <si>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</si>
  <si>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</si>
  <si>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</si>
  <si>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</si>
  <si>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</si>
  <si>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</si>
  <si>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</si>
  <si>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</si>
  <si>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</si>
  <si>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</si>
  <si>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</si>
  <si>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</si>
  <si>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</si>
  <si>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</si>
  <si>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</si>
  <si>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</si>
  <si>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</si>
  <si>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</si>
  <si>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</si>
  <si>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</si>
  <si>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</si>
  <si>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</si>
  <si>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</si>
  <si>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</si>
  <si>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</si>
  <si>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</si>
  <si>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</si>
  <si>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</si>
  <si>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</si>
  <si>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</si>
  <si>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</si>
  <si>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</si>
  <si>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</si>
  <si>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</si>
  <si>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</si>
  <si>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</si>
  <si>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</si>
  <si>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</si>
  <si>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</si>
  <si>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</si>
  <si>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</si>
  <si>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</si>
  <si>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</si>
  <si>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</si>
  <si>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</si>
  <si>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</si>
  <si>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</si>
  <si>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</si>
  <si>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</si>
  <si>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</si>
  <si>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</si>
  <si>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</si>
  <si>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</si>
  <si>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</si>
  <si>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</si>
  <si>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</si>
  <si>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</si>
  <si>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</si>
  <si>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</si>
  <si>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</si>
  <si>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</si>
  <si>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</si>
  <si>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</si>
  <si>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</si>
  <si>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</si>
  <si>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</si>
  <si>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</si>
  <si>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</si>
  <si>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</si>
  <si>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</si>
  <si>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</si>
  <si>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</si>
  <si>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</si>
  <si>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</si>
  <si>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</si>
  <si>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</si>
  <si>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</si>
  <si>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</si>
  <si>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</si>
  <si>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</si>
  <si>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</si>
  <si>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</si>
  <si>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</si>
  <si>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</si>
  <si>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</si>
  <si>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</si>
  <si>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</si>
  <si>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</si>
  <si>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</si>
  <si>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</si>
  <si>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</si>
  <si>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</si>
  <si>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</si>
  <si>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</si>
  <si>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</si>
  <si>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</si>
  <si>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</si>
  <si>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</si>
  <si>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</si>
  <si>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</si>
  <si>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</si>
  <si>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</si>
  <si>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</si>
  <si>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</si>
  <si>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</si>
  <si>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</si>
  <si>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</si>
  <si>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</si>
  <si>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</si>
  <si>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</si>
  <si>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</si>
  <si>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</si>
  <si>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</si>
  <si>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</si>
  <si>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</si>
  <si>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</si>
  <si>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</si>
  <si>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</si>
  <si>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</si>
  <si>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</si>
  <si>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</si>
  <si>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</si>
  <si>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</si>
  <si>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</si>
  <si>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</si>
  <si>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</si>
  <si>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</si>
  <si>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</si>
  <si>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</si>
  <si>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</si>
  <si>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</si>
  <si>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</si>
  <si>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</si>
  <si>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</si>
  <si>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</si>
  <si>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</si>
  <si>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</si>
  <si>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</si>
  <si>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</si>
  <si>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</si>
  <si>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</si>
  <si>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</si>
  <si>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</si>
  <si>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</si>
  <si>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</si>
  <si>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</si>
  <si>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</si>
  <si>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</si>
  <si>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</si>
  <si>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</si>
  <si>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</si>
  <si>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</si>
  <si>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</si>
  <si>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</si>
  <si>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</si>
  <si>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</si>
  <si>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</si>
  <si>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</si>
  <si>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</si>
  <si>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</si>
  <si>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</si>
  <si>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</si>
  <si>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</si>
  <si>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</si>
  <si>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</si>
  <si>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</si>
  <si>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</si>
  <si>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</si>
  <si>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</si>
  <si>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</si>
  <si>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</si>
  <si>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</si>
  <si>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</si>
  <si>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</si>
  <si>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</si>
  <si>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</si>
  <si>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</si>
  <si>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</si>
  <si>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</si>
  <si>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</si>
  <si>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</si>
  <si>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</si>
  <si>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</si>
  <si>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</si>
  <si>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</si>
  <si>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</si>
  <si>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</si>
  <si>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</si>
  <si>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</si>
  <si>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</si>
  <si>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</si>
  <si>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</si>
  <si>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</si>
  <si>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</si>
  <si>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</si>
  <si>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</si>
  <si>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</si>
  <si>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</si>
  <si>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</si>
  <si>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</si>
  <si>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</si>
  <si>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</si>
  <si>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</si>
  <si>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</si>
  <si>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</si>
  <si>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</si>
  <si>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</si>
  <si>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</si>
  <si>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</si>
  <si>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</si>
  <si>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</si>
  <si>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</si>
  <si>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</si>
  <si>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</si>
  <si>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</si>
  <si>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</si>
  <si>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</si>
  <si>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</si>
  <si>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</si>
  <si>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</si>
  <si>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</si>
  <si>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</si>
  <si>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</si>
  <si>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</si>
  <si>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</si>
  <si>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</si>
  <si>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</si>
  <si>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</si>
  <si>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</si>
  <si>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</si>
  <si>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</si>
  <si>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</si>
  <si>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</si>
  <si>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</si>
  <si>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</si>
  <si>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</si>
  <si>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</si>
  <si>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</si>
  <si>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</si>
  <si>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</si>
  <si>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</si>
  <si>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</si>
  <si>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</si>
  <si>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</si>
  <si>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</si>
  <si>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</si>
  <si>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</si>
  <si>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</si>
  <si>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</si>
  <si>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</si>
  <si>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</si>
  <si>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</si>
  <si>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</si>
  <si>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</si>
  <si>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</si>
  <si>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</si>
  <si>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</si>
  <si>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</si>
  <si>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</si>
  <si>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</si>
  <si>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</si>
  <si>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</si>
  <si>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</si>
  <si>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</si>
  <si>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</si>
  <si>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</si>
  <si>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</si>
  <si>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</si>
  <si>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</si>
  <si>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</si>
  <si>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</si>
  <si>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</si>
  <si>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</si>
  <si>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</si>
  <si>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</si>
  <si>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</si>
  <si>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</si>
  <si>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</si>
  <si>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</si>
  <si>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</si>
  <si>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</si>
  <si>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</si>
  <si>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</si>
  <si>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</si>
  <si>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</si>
  <si>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</si>
  <si>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</si>
  <si>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</si>
  <si>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</si>
  <si>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</si>
  <si>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</si>
  <si>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</si>
  <si>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</si>
  <si>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</si>
  <si>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</si>
  <si>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</si>
  <si>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</si>
  <si>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</si>
  <si>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</si>
  <si>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</si>
  <si>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</si>
  <si>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</si>
  <si>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</si>
  <si>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</si>
  <si>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</si>
  <si>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</si>
  <si>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</si>
  <si>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</si>
  <si>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</si>
  <si>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</si>
  <si>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</si>
  <si>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</si>
  <si>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</si>
  <si>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</si>
  <si>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</si>
  <si>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</si>
  <si>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</si>
  <si>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</si>
  <si>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</si>
  <si>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</si>
  <si>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</si>
  <si>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</si>
  <si>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</si>
  <si>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</si>
  <si>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</si>
  <si>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</si>
  <si>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</si>
  <si>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</si>
  <si>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</si>
  <si>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</si>
  <si>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</si>
  <si>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</si>
  <si>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</si>
  <si>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</si>
  <si>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</si>
  <si>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</si>
  <si>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</si>
  <si>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</si>
  <si>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</si>
  <si>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</si>
  <si>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</si>
  <si>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</si>
  <si>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</si>
  <si>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</si>
  <si>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</si>
  <si>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</si>
  <si>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</si>
  <si>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</si>
  <si>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</si>
  <si>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</si>
  <si>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</si>
  <si>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</si>
  <si>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</si>
  <si>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</si>
  <si>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</si>
  <si>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</si>
  <si>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</si>
  <si>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</si>
  <si>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</si>
  <si>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</si>
  <si>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</si>
  <si>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</si>
  <si>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</si>
  <si>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</si>
  <si>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</si>
  <si>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</si>
  <si>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</si>
  <si>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</si>
  <si>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</si>
  <si>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</si>
  <si>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</si>
  <si>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</si>
  <si>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</si>
  <si>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</si>
  <si>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</si>
  <si>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</si>
  <si>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</si>
  <si>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</si>
  <si>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</si>
  <si>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</si>
  <si>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</si>
  <si>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</si>
  <si>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</si>
  <si>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</si>
  <si>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</si>
  <si>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</si>
  <si>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</si>
  <si>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</si>
  <si>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</si>
  <si>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</si>
  <si>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</si>
  <si>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</si>
  <si>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</si>
  <si>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</si>
  <si>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</si>
  <si>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</si>
  <si>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</si>
  <si>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</si>
  <si>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</si>
  <si>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</si>
  <si>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</si>
  <si>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</si>
  <si>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</si>
  <si>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</si>
  <si>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</si>
  <si>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</si>
  <si>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</si>
  <si>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</si>
  <si>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</si>
  <si>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</si>
  <si>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</si>
  <si>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</si>
  <si>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</si>
  <si>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</si>
  <si>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</si>
  <si>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</si>
  <si>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</si>
  <si>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</si>
  <si>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</si>
  <si>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</si>
  <si>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</si>
  <si>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</si>
  <si>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</si>
  <si>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</si>
  <si>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</si>
  <si>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</si>
  <si>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</si>
  <si>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</si>
  <si>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</si>
  <si>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</si>
  <si>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</si>
  <si>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</si>
  <si>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</si>
  <si>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</si>
  <si>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</si>
  <si>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</si>
  <si>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</si>
  <si>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</si>
  <si>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</si>
  <si>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</si>
  <si>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</si>
  <si>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</si>
  <si>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</si>
  <si>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</si>
  <si>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</si>
  <si>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</si>
  <si>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</si>
  <si>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</si>
  <si>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</si>
  <si>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</si>
  <si>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</si>
  <si>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</si>
  <si>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</si>
  <si>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</si>
  <si>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</si>
  <si>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</si>
  <si>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</si>
  <si>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</si>
  <si>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</si>
  <si>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</si>
  <si>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</si>
  <si>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</si>
  <si>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</si>
  <si>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</si>
  <si>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</si>
  <si>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</si>
  <si>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</si>
  <si>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</si>
  <si>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</si>
  <si>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</si>
  <si>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</si>
  <si>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</si>
  <si>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</si>
  <si>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</si>
  <si>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</si>
  <si>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</si>
  <si>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</si>
  <si>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</si>
  <si>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</si>
  <si>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</si>
  <si>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</si>
  <si>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</si>
  <si>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</si>
  <si>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</si>
  <si>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</si>
  <si>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</si>
  <si>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</si>
  <si>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</si>
  <si>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</si>
  <si>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</si>
  <si>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</si>
  <si>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</si>
  <si>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</si>
  <si>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</si>
  <si>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</si>
  <si>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</si>
  <si>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</si>
  <si>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</si>
  <si>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</si>
  <si>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</si>
  <si>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</si>
  <si>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</si>
  <si>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</si>
  <si>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</si>
  <si>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</si>
  <si>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</si>
  <si>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</si>
  <si>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</si>
  <si>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</si>
  <si>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</si>
  <si>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</si>
  <si>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</si>
  <si>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</si>
  <si>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</si>
  <si>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</si>
  <si>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</si>
  <si>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</si>
  <si>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</si>
  <si>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</si>
  <si>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</si>
  <si>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</si>
  <si>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</si>
  <si>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</si>
  <si>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</si>
  <si>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</si>
  <si>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</si>
  <si>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</si>
  <si>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</si>
  <si>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</si>
  <si>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</si>
  <si>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</si>
  <si>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</si>
  <si>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</si>
  <si>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</si>
  <si>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</si>
  <si>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</si>
  <si>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</si>
  <si>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</si>
  <si>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</si>
  <si>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</si>
  <si>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</si>
  <si>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</si>
  <si>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</si>
  <si>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</si>
  <si>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</si>
  <si>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</si>
  <si>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</si>
  <si>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</si>
  <si>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</si>
  <si>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</si>
  <si>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</si>
  <si>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</si>
  <si>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</si>
  <si>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</si>
  <si>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</si>
  <si>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</si>
  <si>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</si>
  <si>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</si>
  <si>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</si>
  <si>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</si>
  <si>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</si>
  <si>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</si>
  <si>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</si>
  <si>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</si>
  <si>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</si>
  <si>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</si>
  <si>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</si>
  <si>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</si>
  <si>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</si>
  <si>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</si>
  <si>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</si>
  <si>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</si>
  <si>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</si>
  <si>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</si>
  <si>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</si>
  <si>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</si>
  <si>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</si>
  <si>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</si>
  <si>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</si>
  <si>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</si>
  <si>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</si>
  <si>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</si>
  <si>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</si>
  <si>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</si>
  <si>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</si>
  <si>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</si>
  <si>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</si>
  <si>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</si>
  <si>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</si>
  <si>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</si>
  <si>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</si>
  <si>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</si>
  <si>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</si>
  <si>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</si>
  <si>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</si>
  <si>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</si>
  <si>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</si>
  <si>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</si>
  <si>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</si>
  <si>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</si>
  <si>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</si>
  <si>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</si>
  <si>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</si>
  <si>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</si>
  <si>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</si>
  <si>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</si>
  <si>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</si>
  <si>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</si>
  <si>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</si>
  <si>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</si>
  <si>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</si>
  <si>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</si>
  <si>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</si>
  <si>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</si>
  <si>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</si>
  <si>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</si>
  <si>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</si>
  <si>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</si>
  <si>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</si>
  <si>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</si>
  <si>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</si>
  <si>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</si>
  <si>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</si>
  <si>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</si>
  <si>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</si>
  <si>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</si>
  <si>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</si>
  <si>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</si>
  <si>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</si>
  <si>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</si>
  <si>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</si>
  <si>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</si>
  <si>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</si>
  <si>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</si>
  <si>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</si>
  <si>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</si>
  <si>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</si>
  <si>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</si>
  <si>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</si>
  <si>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</si>
  <si>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</si>
  <si>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</si>
  <si>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</si>
  <si>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</si>
  <si>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</si>
  <si>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</si>
  <si>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</si>
  <si>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</si>
  <si>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</si>
  <si>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</si>
  <si>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</si>
  <si>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</si>
  <si>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</si>
  <si>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</si>
  <si>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</si>
  <si>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</si>
  <si>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</si>
  <si>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</si>
  <si>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</si>
  <si>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</si>
  <si>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</si>
  <si>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</si>
  <si>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</si>
  <si>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</si>
  <si>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</si>
  <si>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</si>
  <si>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</si>
  <si>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</si>
  <si>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</si>
  <si>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</si>
  <si>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</si>
  <si>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</si>
  <si>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</si>
  <si>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</si>
  <si>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</si>
  <si>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</si>
  <si>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</si>
  <si>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</si>
  <si>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</si>
  <si>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</si>
  <si>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</si>
  <si>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</si>
  <si>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</si>
  <si>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</si>
  <si>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</si>
  <si>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</si>
  <si>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</si>
  <si>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</si>
  <si>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</si>
  <si>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</si>
  <si>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</si>
  <si>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</si>
  <si>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</si>
  <si>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</si>
  <si>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</si>
  <si>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</si>
  <si>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</si>
  <si>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</si>
  <si>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</si>
  <si>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</si>
  <si>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</si>
  <si>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</si>
  <si>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</si>
  <si>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</si>
  <si>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</si>
  <si>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</si>
  <si>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</si>
  <si>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</si>
  <si>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</si>
  <si>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</si>
  <si>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</si>
  <si>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</si>
  <si>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</si>
  <si>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</si>
  <si>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</si>
  <si>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</si>
  <si>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</si>
  <si>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</si>
  <si>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</si>
  <si>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</si>
  <si>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</si>
  <si>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</si>
  <si>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</si>
  <si>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</si>
  <si>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</si>
  <si>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</si>
  <si>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</si>
  <si>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</si>
  <si>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</si>
  <si>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</si>
  <si>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</si>
  <si>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</si>
  <si>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</si>
  <si>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</si>
  <si>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</si>
  <si>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</si>
  <si>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</si>
  <si>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</si>
  <si>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</si>
  <si>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</si>
  <si>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</si>
  <si>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</si>
  <si>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</si>
  <si>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</si>
  <si>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</si>
  <si>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</si>
  <si>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</si>
  <si>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</si>
  <si>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</si>
  <si>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</si>
  <si>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</si>
  <si>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</si>
  <si>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</si>
  <si>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</si>
  <si>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</si>
  <si>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</si>
  <si>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</si>
  <si>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</si>
  <si>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</si>
  <si>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</si>
  <si>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</si>
  <si>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</si>
  <si>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</si>
  <si>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</si>
  <si>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</si>
  <si>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</si>
  <si>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</si>
  <si>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</si>
  <si>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</si>
  <si>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</si>
  <si>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</si>
  <si>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</si>
  <si>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</si>
  <si>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</si>
  <si>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</si>
  <si>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</si>
  <si>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</si>
  <si>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</si>
  <si>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</si>
  <si>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</si>
  <si>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</si>
  <si>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</si>
  <si>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</si>
  <si>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</si>
  <si>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</si>
  <si>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</si>
  <si>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</si>
  <si>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</si>
  <si>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</si>
  <si>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</si>
  <si>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</si>
  <si>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</si>
  <si>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</si>
  <si>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</si>
  <si>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</si>
  <si>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</si>
  <si>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</si>
  <si>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</si>
  <si>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</si>
  <si>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</si>
  <si>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</si>
  <si>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</si>
  <si>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</si>
  <si>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</si>
  <si>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</si>
  <si>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</si>
  <si>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</si>
  <si>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</si>
  <si>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</si>
  <si>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</si>
  <si>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</si>
  <si>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</si>
  <si>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</si>
  <si>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</si>
  <si>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</si>
  <si>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</si>
  <si>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</si>
  <si>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</si>
  <si>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</si>
  <si>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</si>
  <si>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</si>
  <si>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</si>
  <si>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</si>
  <si>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</si>
  <si>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</si>
  <si>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</si>
  <si>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</si>
  <si>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</si>
  <si>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</si>
  <si>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</si>
  <si>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</si>
  <si>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</si>
  <si>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</si>
  <si>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</si>
  <si>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</si>
  <si>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</si>
  <si>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</si>
  <si>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</si>
  <si>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</si>
  <si>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</si>
  <si>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</si>
  <si>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</si>
  <si>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</si>
  <si>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</si>
  <si>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</si>
  <si>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</si>
  <si>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</si>
  <si>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</si>
  <si>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</si>
  <si>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</si>
  <si>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</si>
  <si>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</si>
  <si>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</si>
  <si>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</si>
  <si>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</si>
  <si>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</si>
  <si>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</si>
  <si>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</si>
  <si>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</si>
  <si>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</si>
  <si>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</si>
  <si>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</si>
  <si>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</si>
  <si>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</si>
  <si>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</si>
  <si>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</si>
  <si>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</si>
  <si>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</si>
  <si>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</si>
  <si>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</si>
  <si>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</si>
  <si>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</si>
  <si>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</si>
  <si>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</si>
  <si>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</si>
  <si>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</si>
  <si>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</si>
  <si>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</si>
  <si>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</si>
  <si>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</si>
  <si>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</si>
  <si>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</si>
  <si>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</si>
  <si>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</si>
  <si>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</si>
  <si>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</si>
  <si>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</si>
  <si>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</si>
  <si>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</si>
  <si>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</si>
  <si>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</si>
  <si>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</si>
  <si>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</si>
  <si>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</si>
  <si>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</si>
  <si>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</si>
  <si>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</si>
  <si>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</si>
  <si>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</si>
  <si>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</si>
  <si>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</si>
  <si>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</si>
  <si>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</si>
  <si>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</si>
  <si>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</si>
  <si>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</si>
  <si>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</si>
  <si>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</si>
  <si>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</si>
  <si>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</si>
  <si>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</si>
  <si>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</si>
  <si>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</si>
  <si>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</si>
  <si>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</si>
  <si>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</si>
  <si>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</si>
  <si>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</si>
  <si>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</si>
  <si>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</si>
  <si>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</si>
  <si>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</si>
  <si>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</si>
  <si>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</si>
  <si>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</si>
  <si>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</si>
  <si>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</si>
  <si>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</si>
  <si>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</si>
  <si>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</si>
  <si>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</si>
  <si>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</si>
  <si>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</si>
  <si>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</si>
  <si>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</si>
  <si>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</si>
  <si>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</si>
  <si>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</si>
  <si>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</si>
  <si>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</si>
  <si>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</si>
  <si>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</si>
  <si>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</si>
  <si>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</si>
  <si>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</si>
  <si>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</si>
  <si>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</si>
  <si>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</si>
  <si>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</si>
  <si>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</si>
  <si>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</si>
  <si>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</si>
  <si>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</si>
  <si>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</si>
  <si>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</si>
  <si>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</si>
  <si>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</si>
  <si>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</si>
  <si>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</si>
  <si>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</si>
  <si>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</si>
  <si>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</si>
  <si>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</si>
  <si>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</si>
  <si>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</si>
  <si>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</si>
  <si>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</si>
  <si>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</si>
  <si>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</si>
  <si>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</si>
  <si>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</si>
  <si>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</si>
  <si>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</si>
  <si>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</si>
  <si>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</si>
  <si>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</si>
  <si>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</si>
  <si>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</si>
  <si>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</si>
  <si>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</si>
  <si>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</si>
  <si>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</si>
  <si>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</si>
  <si>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</si>
  <si>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</si>
  <si>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</si>
  <si>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</si>
  <si>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</si>
  <si>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</si>
  <si>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</si>
  <si>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</si>
  <si>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</si>
  <si>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</si>
  <si>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</si>
  <si>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</si>
  <si>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</si>
  <si>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</si>
  <si>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</si>
  <si>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</si>
  <si>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</si>
  <si>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</si>
  <si>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</si>
  <si>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</si>
  <si>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</si>
  <si>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</si>
  <si>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</si>
  <si>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</si>
  <si>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</si>
  <si>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</si>
  <si>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</si>
  <si>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</si>
  <si>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</si>
  <si>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</si>
  <si>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</si>
  <si>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</si>
  <si>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</si>
  <si>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</si>
  <si>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</si>
  <si>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</si>
  <si>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</si>
  <si>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</si>
  <si>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</si>
  <si>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</si>
  <si>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</si>
  <si>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</si>
  <si>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</si>
  <si>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</si>
  <si>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</si>
  <si>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</si>
  <si>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</si>
  <si>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</si>
  <si>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</si>
  <si>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</si>
  <si>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</si>
  <si>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</si>
  <si>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</si>
  <si>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</si>
  <si>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</si>
  <si>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</si>
  <si>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</si>
  <si>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</si>
  <si>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</si>
  <si>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</si>
  <si>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</si>
  <si>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</si>
  <si>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</si>
  <si>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</si>
  <si>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</si>
  <si>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</si>
  <si>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</si>
  <si>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</si>
  <si>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</si>
  <si>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</si>
  <si>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</si>
  <si>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</si>
  <si>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</si>
  <si>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</si>
  <si>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</si>
  <si>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</si>
  <si>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</si>
  <si>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</si>
  <si>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</si>
  <si>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</si>
  <si>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</si>
  <si>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</si>
  <si>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</si>
  <si>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</si>
  <si>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</si>
  <si>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</si>
  <si>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</si>
  <si>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</si>
  <si>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</si>
  <si>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</si>
  <si>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</si>
  <si>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</si>
  <si>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</si>
  <si>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</si>
  <si>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</si>
  <si>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</si>
  <si>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</si>
  <si>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</si>
  <si>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</si>
  <si>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</si>
  <si>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</si>
  <si>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</si>
  <si>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</si>
  <si>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</si>
  <si>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</si>
  <si>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</si>
  <si>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</si>
  <si>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</si>
  <si>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</si>
  <si>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</si>
  <si>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</si>
  <si>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</si>
  <si>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</si>
  <si>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</si>
  <si>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</si>
  <si>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</si>
  <si>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</si>
  <si>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</si>
  <si>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</si>
  <si>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</si>
  <si>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</si>
  <si>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</si>
  <si>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</si>
  <si>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</si>
  <si>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</si>
  <si>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</si>
  <si>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</si>
  <si>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</si>
  <si>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</si>
  <si>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</si>
  <si>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</si>
  <si>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</si>
  <si>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</si>
  <si>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</si>
  <si>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</si>
  <si>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</si>
  <si>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</si>
  <si>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</si>
  <si>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</si>
  <si>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</si>
  <si>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</si>
  <si>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</si>
  <si>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</si>
  <si>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</si>
  <si>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</si>
  <si>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</si>
  <si>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</si>
  <si>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</si>
  <si>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</si>
  <si>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</si>
  <si>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</si>
  <si>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</si>
  <si>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</si>
  <si>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</si>
  <si>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</si>
  <si>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</si>
  <si>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</si>
  <si>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</si>
  <si>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</si>
  <si>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</si>
  <si>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</si>
  <si>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</si>
  <si>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</si>
  <si>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</si>
  <si>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</si>
  <si>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</si>
  <si>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</si>
  <si>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</si>
  <si>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</si>
  <si>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</si>
  <si>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</si>
  <si>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</si>
  <si>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</si>
  <si>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</si>
  <si>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</si>
  <si>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</si>
  <si>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</si>
  <si>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</si>
  <si>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</si>
  <si>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</si>
  <si>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</si>
  <si>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</si>
  <si>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</si>
  <si>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</si>
  <si>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</si>
  <si>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</si>
  <si>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</si>
  <si>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</si>
  <si>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</si>
  <si>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</si>
  <si>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</si>
  <si>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</si>
  <si>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</si>
  <si>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</si>
  <si>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</si>
  <si>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</si>
  <si>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</si>
  <si>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</si>
  <si>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</si>
  <si>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</si>
  <si>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</si>
  <si>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</si>
  <si>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</si>
  <si>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</si>
  <si>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</si>
  <si>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</si>
  <si>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</si>
  <si>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</si>
  <si>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</si>
  <si>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</si>
  <si>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</si>
  <si>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</si>
  <si>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</si>
  <si>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</si>
  <si>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</si>
  <si>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</si>
  <si>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</si>
  <si>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</si>
  <si>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</si>
  <si>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</si>
  <si>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</si>
  <si>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</si>
  <si>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</si>
  <si>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</si>
  <si>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</si>
  <si>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</si>
  <si>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</si>
  <si>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</si>
  <si>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</si>
  <si>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</si>
  <si>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</si>
  <si>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</si>
  <si>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</si>
  <si>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</si>
  <si>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</si>
  <si>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</si>
  <si>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</si>
  <si>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</si>
  <si>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</si>
  <si>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</si>
  <si>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</si>
  <si>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</si>
  <si>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</si>
  <si>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</si>
  <si>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</si>
  <si>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</si>
  <si>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</si>
  <si>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</si>
  <si>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</si>
  <si>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</si>
  <si>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</si>
  <si>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</si>
  <si>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</si>
  <si>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</si>
  <si>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</si>
  <si>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</si>
  <si>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</si>
  <si>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</si>
  <si>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</si>
  <si>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</si>
  <si>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</si>
  <si>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</si>
  <si>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</si>
  <si>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</si>
  <si>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</si>
  <si>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</si>
  <si>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</si>
  <si>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</si>
  <si>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</si>
  <si>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</si>
  <si>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</si>
  <si>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</si>
  <si>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</si>
  <si>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</si>
  <si>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</si>
  <si>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</si>
  <si>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</si>
  <si>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</si>
  <si>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</si>
  <si>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</si>
  <si>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</si>
  <si>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</si>
  <si>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</si>
  <si>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</si>
  <si>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</si>
  <si>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</si>
  <si>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</si>
  <si>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</si>
  <si>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</si>
  <si>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</si>
  <si>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</si>
  <si>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</si>
  <si>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</si>
  <si>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</si>
  <si>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</si>
  <si>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</si>
  <si>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</si>
  <si>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</si>
  <si>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</si>
  <si>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</si>
  <si>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</si>
  <si>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</si>
  <si>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</si>
  <si>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</si>
  <si>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</si>
  <si>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</si>
  <si>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</si>
  <si>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</si>
  <si>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</si>
  <si>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</si>
  <si>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</si>
  <si>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</si>
  <si>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</si>
  <si>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</si>
  <si>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</si>
  <si>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</si>
  <si>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</si>
  <si>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</si>
  <si>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</si>
  <si>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</si>
  <si>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</si>
  <si>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</si>
  <si>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</si>
  <si>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</si>
  <si>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</si>
  <si>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</si>
  <si>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</si>
  <si>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</si>
  <si>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</si>
  <si>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</si>
  <si>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</si>
  <si>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</si>
  <si>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</si>
  <si>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</si>
  <si>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</si>
  <si>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</si>
  <si>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</si>
  <si>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</si>
  <si>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</si>
  <si>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</si>
  <si>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</si>
  <si>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</si>
  <si>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</si>
  <si>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</si>
  <si>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</si>
  <si>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</si>
  <si>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</si>
  <si>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</si>
  <si>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</si>
  <si>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</si>
  <si>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</si>
  <si>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</si>
  <si>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</si>
  <si>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</si>
  <si>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</si>
  <si>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</si>
  <si>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</si>
  <si>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</si>
  <si>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</si>
  <si>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</si>
  <si>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</si>
  <si>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</si>
  <si>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</si>
  <si>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 xml:space="preserve">Site has Access issue at night inside Desert Area </t>
  </si>
  <si>
    <t>PCM-20251207-00000175</t>
  </si>
  <si>
    <t>ETA 35 min</t>
  </si>
  <si>
    <t>PCM-20251207-00000157</t>
  </si>
  <si>
    <t>ETA 15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</si>
  <si>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</si>
  <si>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</si>
  <si>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</si>
  <si>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</si>
  <si>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</si>
  <si>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</si>
  <si>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</si>
  <si>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</si>
  <si>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</si>
  <si>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</si>
  <si>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</si>
  <si>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</si>
  <si>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</si>
  <si>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</si>
  <si>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</si>
  <si>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</si>
  <si>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PCM-20251207-00000187</t>
  </si>
  <si>
    <t>Em team need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</si>
</sst>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7" totalsRowShown="0" headerRowDxfId="62" dataDxfId="61" headerRowBorderDxfId="59" tableBorderDxfId="60">
  <autoFilter ref="A1:L9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335.17897002314567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45998.127395949072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45998.127395949072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45998.127395949072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45998.127395949072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45998.127395949072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45998.127395949072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45998.127395949072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45998.127395949072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45998.127395949072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45998.127395949072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45998.127395949072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45998.127395949072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45998.127395949072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45998.127395949072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45998.127395949072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45998.127395949072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45998.127395949072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45998.127395949072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45998.127395949072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45998.127395949072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45998.127395949072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45998.127395949072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45998.127395949072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45998.127395949072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45998.127395949072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45998.127395949072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45998.127395949072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45998.127395949072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45998.127395949072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45998.127395949072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45998.127395949072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45998.127395949072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45998.127395949072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45998.127395949072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45998.127395949072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45998.127395949072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45998.127395949072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45998.127395949072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45998.127395949072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45998.127395949072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45998.127395949072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45998.127395949072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45998.127395949072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45998.127395949072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45998.127395949072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45998.127395949072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45998.127395949072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45998.127395949072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45998.127395949072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45998.127395949072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45998.127395949072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45998.127395949072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45998.127395949072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45998.127395949072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45998.127395949072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45998.127395949072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45998.127395949072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45998.127395949072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45998.127395949072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45998.127395949072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45998.127395949072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45998.127395949072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45998.127395949072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45998.127395949072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45998.127395949072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45998.127395949072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45998.127395949072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45998.127395949072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45998.127395949072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45998.127395949072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45998.127395949072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45998.127395949072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45998.127395949072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45998.127395949072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45998.127395949072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45998.127395949072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45998.127395949072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45998.127395949072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45998.127395949072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45998.127395949072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45998.127395949072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45998.127395949072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45998.127395949072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45998.127395949072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45998.127395949072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45998.127395949072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45998.127395949072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45998.127395949072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45998.127395949072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45998.127395949072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45998.127395949072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45998.127395949072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45998.127395949072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45998.127395949072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45998.127395949072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45998.127395949072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45998.127395949072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45998.127395949072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45998.127395949072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45998.127395949072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45998.127395949072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45998.127395949072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45998.127395949072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45998.127395949072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45998.127395949072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45998.127395949072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45998.127395949072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45998.127395949072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45998.127395949072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45998.127395949072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45998.127395949072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45998.127395949072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45998.127395949072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45998.127395949072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45998.127395949072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45998.127395949072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45998.127395949072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45998.127395949072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45998.127395949072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45998.127395949072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45998.127395949072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45998.127395949072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45998.127395949072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45998.127395949072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45998.127395949072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45998.127395949072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45998.127395949072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45998.127395949072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45998.127395949072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45998.127395949072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45998.127395949072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45998.127395949072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45998.127395949072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45998.127395949072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45998.127395949072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45998.127395949072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45998.127395949072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45998.127395949072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45998.127395949072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45998.127395949072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45998.127395949072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45998.127395949072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45998.127395949072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45998.127395949072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45998.127395949072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45998.127395949072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45998.127395949072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45998.127395949072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45998.127395949072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45998.127395949072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45998.127395949072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45998.127395949072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45998.127395949072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45998.127395949072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45998.127395949072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45998.127395949072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45998.127395949072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45998.127395949072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45998.127395949072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45998.127395949072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45998.127395949072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45998.127395949072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45998.127395949072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45998.127395949072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45998.127395949072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45998.127395949072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45998.127395949072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45998.127395949072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45998.127395949072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45998.127395949072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45998.127395949072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45998.127395949072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45998.127395949072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45998.127395949072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45998.127395949072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45998.127395949072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45998.127395949072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45998.127395949072</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45998.127395949072</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45998.127395949072</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45998.127395949072</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45998.127395949072</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45998.127395949072</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45998.127395949072</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45998.127395949072</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45998.127395949072</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D7EA7518-A7F5-4CD2-A990-02F4B42AEE65}"/>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173.12755798611033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13.739976967590337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0.77201400462945458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58" t="s">
        <v>22584</v>
      </c>
      <c r="E6" s="18" t="s">
        <v>39117</v>
      </c>
      <c r="F6" s="97">
        <v>45998.094317129631</v>
      </c>
      <c r="G6" s="98">
        <f ca="1">IFERROR(NOW()-F6,"-")</f>
        <v>3.3078819440561347E-2</v>
      </c>
      <c r="H6" s="97">
        <v>45998.089178240742</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58"/>
      <c r="E7" s="18"/>
      <c r="F7" s="97"/>
      <c r="G7" s="98">
        <f ca="1">IFERROR(NOW()-F7,"-")</f>
        <v>45998.127395949072</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45998.127395949072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45998.127395949072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45998.127395949072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45998.127395949072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45998.127395949072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45998.127395949072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45998.127395949072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45998.127395949072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45998.127395949072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45998.127395949072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45998.127395949072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45998.127395949072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45998.127395949072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45998.127395949072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45998.127395949072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45998.127395949072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45998.127395949072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45998.127395949072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45998.127395949072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45998.127395949072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45998.127395949072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45998.127395949072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45998.127395949072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45998.127395949072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45998.127395949072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45998.127395949072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45998.127395949072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45998.127395949072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45998.127395949072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45998.127395949072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45998.127395949072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45998.127395949072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45998.127395949072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45998.127395949072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45998.127395949072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45998.127395949072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45998.127395949072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45998.127395949072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45998.127395949072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45998.127395949072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45998.127395949072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45998.127395949072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45998.127395949072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45998.127395949072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45998.127395949072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45998.127395949072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45998.127395949072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45998.127395949072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45998.127395949072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45998.127395949072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45998.127395949072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45998.127395949072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45998.127395949072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45998.127395949072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45998.127395949072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45998.127395949072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45998.127395949072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45998.127395949072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45998.127395949072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45998.127395949072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45998.127395949072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45998.127395949072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45998.127395949072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45998.127395949072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45998.127395949072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45998.127395949072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45998.127395949072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45998.127395949072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45998.127395949072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45998.127395949072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45998.127395949072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45998.127395949072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45998.127395949072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45998.127395949072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45998.127395949072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45998.127395949072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45998.127395949072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45998.127395949072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45998.127395949072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45998.127395949072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45998.127395949072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45998.127395949072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45998.127395949072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45998.127395949072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45998.127395949072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45998.127395949072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45998.127395949072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45998.127395949072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45998.127395949072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45998.127395949072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45998.127395949072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45998.127395949072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45998.127395949072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45998.127395949072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45998.127395949072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45998.127395949072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45998.127395949072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45998.127395949072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45998.127395949072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45998.127395949072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45998.127395949072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45998.127395949072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45998.127395949072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45998.127395949072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45998.127395949072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45998.127395949072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45998.127395949072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45998.127395949072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45998.127395949072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45998.127395949072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45998.127395949072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45998.127395949072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45998.127395949072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45998.127395949072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45998.127395949072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45998.127395949072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45998.127395949072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45998.127395949072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45998.127395949072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45998.127395949072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45998.127395949072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45998.127395949072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45998.127395949072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45998.127395949072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45998.127395949072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45998.127395949072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45998.127395949072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45998.127395949072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45998.127395949072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45998.127395949072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45998.127395949072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45998.127395949072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45998.127395949072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45998.127395949072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45998.127395949072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45998.127395949072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45998.127395949072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45998.127395949072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45998.127395949072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45998.127395949072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45998.127395949072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45998.127395949072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45998.127395949072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45998.127395949072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45998.127395949072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45998.127395949072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45998.127395949072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45998.127395949072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45998.127395949072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45998.127395949072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45998.127395949072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45998.127395949072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45998.127395949072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45998.127395949072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45998.127395949072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45998.127395949072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45998.127395949072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45998.127395949072</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45998.127395949072</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45998.127395949072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45998.127395949072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45998.127395949072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45998.127395949072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45998.127395949072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45998.127395949072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45998.127395949072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45998.127395949072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45998.127395949072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45998.127395949072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45998.127395949072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45998.127395949072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45998.127395949072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45998.127395949072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45998.127395949072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45998.127395949072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45998.127395949072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45998.127395949072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45998.127395949072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45998.127395949072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45998.127395949072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45998.127395949072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45998.127395949072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45998.127395949072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45998.127395949072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45998.127395949072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45998.127395949072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45998.127395949072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45998.127395949072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45998.127395949072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45998.127395949072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45998.127395949072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45998.127395949072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45998.127395949072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45998.127395949072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45998.127395949072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45998.127395949072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45998.127395949072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45998.127395949072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45998.127395949072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45998.127395949072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45998.127395949072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45998.127395949072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45998.127395949072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45998.127395949072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45998.127395949072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45998.127395949072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45998.127395949072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45998.127395949072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45998.127395949072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45998.127395949072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45998.127395949072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45998.127395949072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45998.127395949072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45998.127395949072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45998.127395949072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45998.127395949072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45998.127395949072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45998.127395949072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45998.127395949072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45998.127395949072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45998.127395949072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45998.127395949072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45998.127395949072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45998.127395949072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45998.127395949072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45998.127395949072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45998.127395949072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45998.127395949072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45998.127395949072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45998.127395949072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45998.127395949072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45998.127395949072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45998.127395949072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45998.127395949072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45998.127395949072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45998.127395949072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45998.127395949072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45998.127395949072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45998.127395949072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45998.127395949072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45998.127395949072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45998.127395949072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45998.127395949072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45998.127395949072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45998.127395949072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45998.127395949072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45998.127395949072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45998.127395949072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45998.127395949072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45998.127395949072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45998.127395949072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45998.127395949072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45998.127395949072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45998.127395949072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45998.127395949072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45998.127395949072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45998.127395949072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45998.127395949072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45998.127395949072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45998.127395949072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45998.127395949072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45998.127395949072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45998.127395949072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45998.127395949072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45998.127395949072</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45998.127395949072</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45998.127395949072</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45998.127395949072</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7"/>
  <sheetViews>
    <sheetView workbookViewId="0">
      <selection activeCell="I9" sqref="I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2</v>
      </c>
      <c r="D2" s="18" t="s">
        <v>20059</v>
      </c>
      <c r="E2" s="18" t="s">
        <v>39109</v>
      </c>
      <c r="F2" s="20">
        <v>45998.112083333333</v>
      </c>
      <c r="G2" s="21">
        <f t="shared" ref="G2:G6" ca="1" si="0">IFERROR(NOW()-F2,"-")</f>
        <v>1.5312615738366731E-2</v>
      </c>
      <c r="H2" s="22">
        <v>45998.098634259259</v>
      </c>
      <c r="I2" s="19" t="str">
        <f>IFERROR(VLOOKUP(D2,DB!A:F,6,0),"")</f>
        <v>Generator-SG</v>
      </c>
      <c r="J2" s="18" t="str">
        <f>IFERROR(VLOOKUP(D2,DB!A:G,7,0),"")</f>
        <v>Dead</v>
      </c>
      <c r="K2" s="42" t="s">
        <v>39122</v>
      </c>
      <c r="L2" s="23" t="str">
        <f>IFERROR(VLOOKUP(D2,DB!A:I,9,0),"")</f>
        <v>Latis</v>
      </c>
    </row>
    <row r="3" spans="1:13" ht="15" customHeight="1">
      <c r="A3" s="19" t="s">
        <v>39123</v>
      </c>
      <c r="B3" s="58" t="str">
        <f>IFERROR(VLOOKUP(D3,DB!A:K,11,0),"")</f>
        <v>R3</v>
      </c>
      <c r="C3" s="18">
        <v>1</v>
      </c>
      <c r="D3" s="58" t="s">
        <v>18196</v>
      </c>
      <c r="E3" s="18" t="s">
        <v>39109</v>
      </c>
      <c r="F3" s="20">
        <v>45998.106817129628</v>
      </c>
      <c r="G3" s="21">
        <f t="shared" ca="1" si="0"/>
        <v>2.057881944347173E-2</v>
      </c>
      <c r="H3" s="22">
        <v>45998.100706018522</v>
      </c>
      <c r="I3" s="19" t="str">
        <f>IFERROR(VLOOKUP(D3,DB!A:F,6,0),"")</f>
        <v>SCECO+STB</v>
      </c>
      <c r="J3" s="18" t="str">
        <f>IFERROR(VLOOKUP(D3,DB!A:G,7,0),"")</f>
        <v>Weak</v>
      </c>
      <c r="K3" s="42" t="s">
        <v>39124</v>
      </c>
      <c r="L3" s="23" t="str">
        <f>IFERROR(VLOOKUP(D3,DB!A:I,9,0),"")</f>
        <v>Latis</v>
      </c>
    </row>
    <row r="4" spans="1:13" ht="15" customHeight="1">
      <c r="A4" s="19"/>
      <c r="B4" s="58" t="str">
        <f>IFERROR(VLOOKUP(D4,DB!A:K,11,0),"")</f>
        <v/>
      </c>
      <c r="C4" s="18"/>
      <c r="D4" s="18"/>
      <c r="E4" s="18"/>
      <c r="F4" s="20"/>
      <c r="G4" s="21">
        <f t="shared" ca="1" si="0"/>
        <v>45998.127395949072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45998.127395949072</v>
      </c>
      <c r="H5" s="22"/>
      <c r="I5" s="19" t="str">
        <f>IFERROR(VLOOKUP(D5,DB!A:F,6,0),"")</f>
        <v/>
      </c>
      <c r="J5" s="18" t="str">
        <f>IFERROR(VLOOKUP(D5,DB!A:G,7,0),"")</f>
        <v/>
      </c>
      <c r="K5" s="42"/>
      <c r="L5" s="23" t="str">
        <f>IFERROR(VLOOKUP(D5,DB!A:I,9,0),"")</f>
        <v/>
      </c>
    </row>
    <row r="6" spans="1:13" ht="15" customHeight="1">
      <c r="A6" s="19"/>
      <c r="B6" s="58" t="str">
        <f>IFERROR(VLOOKUP(D6,DB!A:K,11,0),"")</f>
        <v/>
      </c>
      <c r="C6" s="18"/>
      <c r="D6" s="158" t="str">
        <f>IFERROR(VLOOKUP(#REF!,DB!#REF!,9,0),"")</f>
        <v/>
      </c>
      <c r="E6" s="18"/>
      <c r="F6" s="20"/>
      <c r="G6" s="21">
        <f t="shared" ca="1" si="0"/>
        <v>45998.127395949072</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ref="G7:G70" ca="1" si="1">IFERROR(NOW()-F7,"-")</f>
        <v>45998.127395949072</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45998.127395949072</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45998.127395949072</v>
      </c>
      <c r="H9" s="22"/>
      <c r="I9" s="19" t="str">
        <f>IFERROR(VLOOKUP(D9,DB!A:F,6,0),"")</f>
        <v/>
      </c>
      <c r="J9" s="18" t="str">
        <f>IFERROR(VLOOKUP(D9,DB!A:G,7,0),"")</f>
        <v/>
      </c>
      <c r="K9" s="42"/>
      <c r="L9" s="23" t="str">
        <f>IFERROR(VLOOKUP(D9,DB!A:I,9,0),"")</f>
        <v/>
      </c>
    </row>
    <row r="10" spans="1:13" ht="15" customHeight="1">
      <c r="A10" s="19"/>
      <c r="B10" s="58" t="str">
        <f>IFERROR(VLOOKUP(D10,DB!A:K,11,0),"")</f>
        <v/>
      </c>
      <c r="C10" s="18"/>
      <c r="D10" s="158"/>
      <c r="E10" s="18"/>
      <c r="F10" s="20"/>
      <c r="G10" s="21">
        <f t="shared" ca="1" si="1"/>
        <v>45998.127395949072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58"/>
      <c r="E11" s="18"/>
      <c r="F11" s="20"/>
      <c r="G11" s="21">
        <f t="shared" ca="1" si="1"/>
        <v>45998.127395949072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57"/>
      <c r="E12" s="18"/>
      <c r="F12" s="20"/>
      <c r="G12" s="21">
        <f t="shared" ca="1" si="1"/>
        <v>45998.127395949072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45998.127395949072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45998.127395949072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45998.127395949072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45998.127395949072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45998.127395949072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45998.127395949072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45998.127395949072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45998.127395949072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45998.127395949072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45998.127395949072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45998.127395949072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c r="E24" s="18"/>
      <c r="F24" s="20"/>
      <c r="G24" s="21">
        <f t="shared" ca="1" si="1"/>
        <v>45998.127395949072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c r="E25" s="18"/>
      <c r="F25" s="20"/>
      <c r="G25" s="21">
        <f t="shared" ca="1" si="1"/>
        <v>45998.127395949072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45998.127395949072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45998.127395949072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45998.127395949072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45998.127395949072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45998.127395949072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45998.127395949072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45998.127395949072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45998.127395949072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45998.127395949072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45998.127395949072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45998.127395949072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45998.127395949072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45998.127395949072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45998.127395949072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45998.127395949072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45998.127395949072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45998.127395949072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45998.127395949072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45998.127395949072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45998.127395949072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45998.127395949072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45998.127395949072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45998.127395949072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45998.127395949072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45998.127395949072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45998.127395949072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45998.127395949072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45998.127395949072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45998.127395949072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45998.127395949072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45998.127395949072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45998.127395949072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45998.127395949072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45998.127395949072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45998.127395949072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45998.127395949072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45998.127395949072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45998.127395949072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45998.127395949072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45998.127395949072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45998.127395949072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45998.127395949072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45998.127395949072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45998.127395949072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45998.127395949072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ref="G71:G134" ca="1" si="2">IFERROR(NOW()-F71,"-")</f>
        <v>45998.127395949072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45998.127395949072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45998.127395949072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45998.127395949072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45998.127395949072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45998.127395949072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45998.127395949072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45998.127395949072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45998.127395949072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45998.127395949072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45998.127395949072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45998.127395949072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45998.127395949072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45998.127395949072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45998.127395949072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45998.127395949072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45998.127395949072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45998.127395949072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45998.127395949072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45998.127395949072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45998.127395949072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45998.127395949072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45998.127395949072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45998.127395949072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45998.127395949072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45998.127395949072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45998.127395949072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45998.127395949072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45998.127395949072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45998.127395949072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45998.127395949072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45998.127395949072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45998.127395949072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45998.127395949072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45998.127395949072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45998.127395949072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45998.127395949072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45998.127395949072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45998.127395949072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45998.127395949072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45998.127395949072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45998.127395949072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45998.127395949072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45998.127395949072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45998.127395949072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45998.127395949072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45998.127395949072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45998.127395949072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45998.127395949072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45998.127395949072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45998.127395949072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45998.127395949072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45998.127395949072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45998.127395949072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45998.127395949072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45998.127395949072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45998.127395949072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45998.127395949072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45998.127395949072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45998.127395949072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45998.127395949072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45998.127395949072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45998.127395949072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45998.127395949072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ref="G135:G198" ca="1" si="3">IFERROR(NOW()-F135,"-")</f>
        <v>45998.127395949072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45998.127395949072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45998.127395949072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45998.127395949072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45998.127395949072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45998.127395949072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45998.127395949072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45998.127395949072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45998.127395949072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45998.127395949072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45998.127395949072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45998.127395949072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45998.127395949072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45998.127395949072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45998.127395949072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45998.127395949072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45998.127395949072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45998.127395949072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45998.127395949072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45998.127395949072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45998.127395949072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45998.127395949072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45998.127395949072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45998.127395949072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45998.127395949072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45998.127395949072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45998.127395949072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45998.127395949072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45998.127395949072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45998.127395949072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45998.127395949072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45998.127395949072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45998.127395949072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45998.127395949072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45998.127395949072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45998.127395949072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45998.127395949072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45998.127395949072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45998.127395949072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45998.127395949072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45998.127395949072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45998.127395949072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45998.127395949072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45998.127395949072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45998.127395949072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45998.127395949072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45998.127395949072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45998.127395949072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45998.127395949072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45998.127395949072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45998.127395949072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45998.127395949072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45998.127395949072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45998.127395949072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45998.127395949072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45998.127395949072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45998.127395949072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45998.127395949072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45998.127395949072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45998.127395949072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45998.127395949072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45998.127395949072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45998.127395949072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45998.127395949072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ref="G199:G262" ca="1" si="4">IFERROR(NOW()-F199,"-")</f>
        <v>45998.127395949072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45998.127395949072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45998.127395949072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45998.127395949072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45998.127395949072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45998.127395949072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45998.127395949072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45998.127395949072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45998.127395949072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45998.127395949072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45998.127395949072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45998.127395949072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45998.127395949072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45998.127395949072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45998.127395949072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45998.127395949072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45998.127395949072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45998.127395949072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45998.127395949072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45998.127395949072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45998.127395949072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45998.127395949072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45998.127395949072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45998.127395949072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45998.127395949072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45998.127395949072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45998.127395949072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45998.127395949072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45998.127395949072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45998.127395949072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45998.127395949072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45998.127395949072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45998.127395949072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45998.127395949072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45998.127395949072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45998.127395949072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45998.127395949072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45998.127395949072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45998.127395949072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45998.127395949072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45998.127395949072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45998.127395949072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45998.127395949072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45998.127395949072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45998.127395949072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45998.127395949072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45998.127395949072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45998.127395949072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45998.127395949072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45998.127395949072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45998.127395949072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45998.127395949072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45998.127395949072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45998.127395949072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45998.127395949072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45998.127395949072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45998.127395949072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45998.127395949072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45998.127395949072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45998.127395949072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45998.127395949072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45998.127395949072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45998.127395949072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45998.127395949072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ref="G263:G326" ca="1" si="5">IFERROR(NOW()-F263,"-")</f>
        <v>45998.127395949072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45998.127395949072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45998.127395949072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45998.127395949072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45998.127395949072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45998.127395949072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45998.127395949072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45998.127395949072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45998.127395949072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45998.127395949072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45998.127395949072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45998.127395949072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45998.127395949072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45998.127395949072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45998.127395949072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45998.127395949072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45998.127395949072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45998.127395949072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45998.127395949072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45998.127395949072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45998.127395949072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45998.127395949072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45998.127395949072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45998.127395949072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45998.127395949072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45998.127395949072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45998.127395949072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45998.127395949072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45998.127395949072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45998.127395949072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45998.127395949072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45998.127395949072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45998.127395949072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45998.127395949072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45998.127395949072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45998.127395949072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45998.127395949072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45998.127395949072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45998.127395949072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45998.127395949072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45998.127395949072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45998.127395949072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45998.127395949072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45998.127395949072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45998.127395949072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45998.127395949072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45998.127395949072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45998.127395949072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45998.127395949072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45998.127395949072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45998.127395949072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45998.127395949072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45998.127395949072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45998.127395949072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45998.127395949072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45998.127395949072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45998.127395949072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45998.127395949072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45998.127395949072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45998.127395949072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45998.127395949072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45998.127395949072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45998.127395949072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45998.127395949072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ref="G327:G390" ca="1" si="6">IFERROR(NOW()-F327,"-")</f>
        <v>45998.127395949072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45998.127395949072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45998.127395949072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45998.127395949072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45998.127395949072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45998.127395949072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45998.127395949072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45998.127395949072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45998.127395949072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45998.127395949072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45998.127395949072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45998.127395949072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45998.127395949072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45998.127395949072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45998.127395949072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45998.127395949072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45998.127395949072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45998.127395949072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45998.127395949072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45998.127395949072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45998.127395949072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45998.127395949072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45998.127395949072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45998.127395949072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45998.127395949072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45998.127395949072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45998.127395949072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45998.127395949072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45998.127395949072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45998.127395949072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45998.127395949072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45998.127395949072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45998.127395949072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45998.127395949072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45998.127395949072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45998.127395949072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45998.127395949072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45998.127395949072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45998.127395949072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45998.127395949072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45998.127395949072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45998.127395949072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45998.127395949072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45998.127395949072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45998.127395949072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45998.127395949072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45998.127395949072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45998.127395949072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45998.127395949072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45998.127395949072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45998.127395949072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45998.127395949072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45998.127395949072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45998.127395949072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45998.127395949072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45998.127395949072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45998.127395949072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45998.127395949072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45998.127395949072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45998.127395949072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45998.127395949072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45998.127395949072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45998.127395949072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45998.127395949072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ref="G391:G454" ca="1" si="7">IFERROR(NOW()-F391,"-")</f>
        <v>45998.127395949072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45998.127395949072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45998.127395949072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45998.127395949072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45998.127395949072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45998.127395949072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45998.127395949072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45998.127395949072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45998.127395949072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45998.127395949072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45998.127395949072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45998.127395949072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45998.127395949072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45998.127395949072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45998.127395949072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45998.127395949072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45998.127395949072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45998.127395949072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45998.127395949072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45998.127395949072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45998.127395949072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45998.127395949072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45998.127395949072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45998.127395949072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45998.127395949072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45998.127395949072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45998.127395949072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45998.127395949072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45998.127395949072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45998.127395949072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45998.127395949072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45998.127395949072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45998.127395949072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45998.127395949072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45998.127395949072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45998.127395949072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45998.127395949072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45998.127395949072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45998.127395949072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45998.127395949072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45998.127395949072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45998.127395949072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45998.127395949072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45998.127395949072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45998.127395949072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45998.127395949072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45998.127395949072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45998.127395949072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45998.127395949072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45998.127395949072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45998.127395949072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45998.127395949072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45998.127395949072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45998.127395949072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45998.127395949072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45998.127395949072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45998.127395949072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45998.127395949072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45998.127395949072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45998.127395949072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45998.127395949072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45998.127395949072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45998.127395949072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45998.127395949072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ref="G455:G518" ca="1" si="8">IFERROR(NOW()-F455,"-")</f>
        <v>45998.127395949072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45998.127395949072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45998.127395949072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45998.127395949072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45998.127395949072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45998.127395949072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45998.127395949072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45998.127395949072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45998.127395949072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45998.127395949072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45998.127395949072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45998.127395949072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45998.127395949072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45998.127395949072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45998.127395949072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45998.127395949072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45998.127395949072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45998.127395949072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45998.127395949072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45998.127395949072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45998.127395949072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45998.127395949072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45998.127395949072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45998.127395949072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45998.127395949072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45998.127395949072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45998.127395949072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45998.127395949072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45998.127395949072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45998.127395949072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45998.127395949072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45998.127395949072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45998.127395949072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45998.127395949072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45998.127395949072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45998.127395949072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45998.127395949072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45998.127395949072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45998.127395949072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45998.127395949072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45998.127395949072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45998.127395949072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45998.127395949072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45998.127395949072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45998.127395949072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45998.127395949072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45998.127395949072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45998.127395949072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45998.127395949072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45998.127395949072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45998.127395949072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45998.127395949072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45998.127395949072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45998.127395949072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45998.127395949072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45998.127395949072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45998.127395949072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45998.127395949072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45998.127395949072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45998.127395949072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45998.127395949072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45998.127395949072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45998.127395949072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45998.127395949072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ref="G519:G582" ca="1" si="9">IFERROR(NOW()-F519,"-")</f>
        <v>45998.127395949072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45998.127395949072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45998.127395949072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45998.127395949072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45998.127395949072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45998.127395949072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45998.127395949072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45998.127395949072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45998.127395949072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45998.127395949072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45998.127395949072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45998.127395949072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45998.127395949072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45998.127395949072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45998.127395949072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45998.127395949072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45998.127395949072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45998.127395949072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45998.127395949072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45998.127395949072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45998.127395949072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45998.127395949072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45998.127395949072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45998.127395949072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45998.127395949072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45998.127395949072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45998.127395949072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45998.127395949072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45998.127395949072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45998.127395949072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45998.127395949072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45998.127395949072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45998.127395949072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45998.127395949072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45998.127395949072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45998.127395949072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45998.127395949072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45998.127395949072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45998.127395949072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45998.127395949072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45998.127395949072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45998.127395949072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45998.127395949072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45998.127395949072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45998.127395949072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45998.127395949072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45998.127395949072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45998.127395949072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45998.127395949072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45998.127395949072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45998.127395949072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45998.127395949072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45998.127395949072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45998.127395949072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45998.127395949072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45998.127395949072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45998.127395949072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45998.127395949072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45998.127395949072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45998.127395949072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45998.127395949072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45998.127395949072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45998.127395949072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45998.127395949072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ref="G583:G646" ca="1" si="10">IFERROR(NOW()-F583,"-")</f>
        <v>45998.127395949072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45998.127395949072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45998.127395949072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45998.127395949072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45998.127395949072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45998.127395949072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45998.127395949072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45998.127395949072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45998.127395949072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45998.127395949072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45998.127395949072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45998.127395949072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45998.127395949072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45998.127395949072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45998.127395949072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45998.127395949072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45998.127395949072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45998.127395949072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45998.127395949072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45998.127395949072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45998.127395949072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45998.127395949072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45998.127395949072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45998.127395949072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45998.127395949072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45998.127395949072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45998.127395949072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45998.127395949072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45998.127395949072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45998.127395949072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45998.127395949072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45998.127395949072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45998.127395949072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45998.127395949072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45998.127395949072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45998.127395949072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45998.127395949072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45998.127395949072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45998.127395949072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45998.127395949072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45998.127395949072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45998.127395949072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45998.127395949072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45998.127395949072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45998.127395949072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45998.127395949072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45998.127395949072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45998.127395949072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45998.127395949072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45998.127395949072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45998.127395949072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45998.127395949072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45998.127395949072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45998.127395949072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45998.127395949072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45998.127395949072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45998.127395949072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45998.127395949072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45998.127395949072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45998.127395949072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45998.127395949072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45998.127395949072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45998.127395949072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45998.127395949072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ref="G647:G710" ca="1" si="11">IFERROR(NOW()-F647,"-")</f>
        <v>45998.127395949072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45998.127395949072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45998.127395949072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45998.127395949072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45998.127395949072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45998.127395949072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45998.127395949072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45998.127395949072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45998.127395949072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45998.127395949072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45998.127395949072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45998.127395949072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45998.127395949072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45998.127395949072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45998.127395949072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45998.127395949072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45998.127395949072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45998.127395949072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45998.127395949072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45998.127395949072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45998.127395949072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45998.127395949072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45998.127395949072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45998.127395949072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45998.127395949072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45998.127395949072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45998.127395949072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45998.127395949072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45998.127395949072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45998.127395949072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45998.127395949072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45998.127395949072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45998.127395949072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45998.127395949072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45998.127395949072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45998.127395949072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45998.127395949072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45998.127395949072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45998.127395949072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45998.127395949072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45998.127395949072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45998.127395949072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45998.127395949072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45998.127395949072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45998.127395949072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45998.127395949072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45998.127395949072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45998.127395949072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45998.127395949072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45998.127395949072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45998.127395949072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45998.127395949072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45998.127395949072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45998.127395949072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45998.127395949072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45998.127395949072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45998.127395949072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45998.127395949072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45998.127395949072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45998.127395949072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45998.127395949072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45998.127395949072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45998.127395949072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45998.127395949072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ref="G711:G774" ca="1" si="12">IFERROR(NOW()-F711,"-")</f>
        <v>45998.127395949072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45998.127395949072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45998.127395949072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45998.127395949072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45998.127395949072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45998.127395949072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45998.127395949072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45998.127395949072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45998.127395949072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45998.127395949072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45998.127395949072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45998.127395949072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45998.127395949072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45998.127395949072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45998.127395949072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45998.127395949072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45998.127395949072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45998.127395949072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45998.127395949072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45998.127395949072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45998.127395949072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45998.127395949072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45998.127395949072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45998.127395949072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45998.127395949072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45998.127395949072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45998.127395949072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45998.127395949072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45998.127395949072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45998.127395949072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45998.127395949072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45998.127395949072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45998.127395949072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45998.127395949072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45998.127395949072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45998.127395949072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45998.127395949072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45998.127395949072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45998.127395949072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45998.127395949072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45998.127395949072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45998.127395949072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45998.127395949072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45998.127395949072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45998.127395949072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45998.127395949072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45998.127395949072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45998.127395949072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45998.127395949072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45998.127395949072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45998.127395949072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45998.127395949072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45998.127395949072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45998.127395949072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45998.127395949072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45998.127395949072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45998.127395949072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45998.127395949072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45998.127395949072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45998.127395949072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45998.127395949072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45998.127395949072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45998.127395949072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45998.127395949072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ref="G775:G838" ca="1" si="13">IFERROR(NOW()-F775,"-")</f>
        <v>45998.127395949072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45998.127395949072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45998.127395949072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45998.127395949072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45998.127395949072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45998.127395949072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45998.127395949072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45998.127395949072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45998.127395949072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45998.127395949072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45998.127395949072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45998.127395949072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45998.127395949072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45998.127395949072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45998.127395949072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45998.127395949072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45998.127395949072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45998.127395949072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45998.127395949072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45998.127395949072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45998.127395949072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45998.127395949072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45998.127395949072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45998.127395949072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45998.127395949072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45998.127395949072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45998.127395949072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45998.127395949072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45998.127395949072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45998.127395949072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45998.127395949072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45998.127395949072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45998.127395949072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45998.127395949072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45998.127395949072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45998.127395949072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45998.127395949072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45998.127395949072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45998.127395949072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45998.127395949072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45998.127395949072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45998.127395949072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45998.127395949072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45998.127395949072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45998.127395949072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45998.127395949072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45998.127395949072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45998.127395949072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45998.127395949072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45998.127395949072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45998.127395949072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45998.127395949072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45998.127395949072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45998.127395949072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45998.127395949072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45998.127395949072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45998.127395949072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45998.127395949072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45998.127395949072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45998.127395949072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45998.127395949072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45998.127395949072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45998.127395949072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45998.127395949072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ref="G839:G902" ca="1" si="14">IFERROR(NOW()-F839,"-")</f>
        <v>45998.127395949072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45998.127395949072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45998.127395949072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45998.127395949072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45998.127395949072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45998.127395949072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45998.127395949072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45998.127395949072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45998.127395949072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45998.127395949072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45998.127395949072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45998.127395949072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45998.127395949072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45998.127395949072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45998.127395949072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45998.127395949072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45998.127395949072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45998.127395949072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45998.127395949072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45998.127395949072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45998.127395949072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45998.127395949072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45998.127395949072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45998.127395949072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45998.127395949072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45998.127395949072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45998.127395949072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45998.127395949072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45998.127395949072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45998.127395949072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45998.127395949072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45998.127395949072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45998.127395949072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45998.127395949072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45998.127395949072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45998.127395949072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45998.127395949072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45998.127395949072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45998.127395949072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45998.127395949072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45998.127395949072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45998.127395949072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45998.127395949072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45998.127395949072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45998.127395949072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45998.127395949072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45998.127395949072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45998.127395949072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45998.127395949072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45998.127395949072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45998.127395949072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45998.127395949072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45998.127395949072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45998.127395949072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45998.127395949072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45998.127395949072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45998.127395949072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45998.127395949072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45998.127395949072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45998.127395949072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45998.127395949072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45998.127395949072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45998.127395949072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45998.127395949072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ref="G903:G917" ca="1" si="15">IFERROR(NOW()-F903,"-")</f>
        <v>45998.127395949072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45998.127395949072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45998.127395949072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45998.127395949072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45998.127395949072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45998.127395949072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45998.127395949072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45998.127395949072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45998.127395949072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45998.127395949072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45998.127395949072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45998.127395949072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45998.127395949072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45998.127395949072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45998.127395949072</v>
      </c>
      <c r="H917" s="22"/>
      <c r="I917" s="19" t="str">
        <f>IFERROR(VLOOKUP(D917,DB!A:F,6,0),"")</f>
        <v/>
      </c>
      <c r="J917" s="18" t="str">
        <f>IFERROR(VLOOKUP(D917,DB!A:G,7,0),"")</f>
        <v/>
      </c>
      <c r="K917" s="42"/>
      <c r="L917" s="23" t="str">
        <f>IFERROR(VLOOKUP(D917,DB!A:I,9,0),"")</f>
        <v/>
      </c>
    </row>
  </sheetData>
  <dataValidations count="2">
    <dataValidation allowBlank="1" showInputMessage="1" showErrorMessage="1" sqref="E1" xr:uid="{5914219A-CB83-432D-936A-CC0CB6F3982A}"/>
    <dataValidation type="list" allowBlank="1" showInputMessage="1" showErrorMessage="1" sqref="E2:E9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294.6466783564756</v>
      </c>
      <c r="H2" s="91">
        <v>45703.474768518521</v>
      </c>
      <c r="I2" s="91" t="str">
        <f>IFERROR(VLOOKUP(D2,DB!A:F,6,0),"")</f>
        <v>SCECO</v>
      </c>
      <c r="J2" s="91" t="str">
        <f>IFERROR(VLOOKUP(D2,DB!A:G,7,0),"")</f>
        <v>Dead</v>
      </c>
      <c r="K2" s="93" t="s">
        <v>39126</v>
      </c>
      <c r="L2" s="87" t="str">
        <f>IFERROR(VLOOKUP(D2,DB!A:I,9,0),"")</f>
        <v>Latis</v>
      </c>
    </row>
    <row r="3" spans="1:16" ht="33.75" customHeight="1">
      <c r="A3" s="107" t="s">
        <v>39127</v>
      </c>
      <c r="B3" s="107" t="str">
        <f>IFERROR(VLOOKUP(D3,DB!A:K,11,0),"")</f>
        <v>R4</v>
      </c>
      <c r="C3" s="89">
        <v>2</v>
      </c>
      <c r="D3" s="87" t="s">
        <v>32840</v>
      </c>
      <c r="E3" s="90" t="s">
        <v>39106</v>
      </c>
      <c r="F3" s="91">
        <v>45997.492002314815</v>
      </c>
      <c r="G3" s="92">
        <f t="shared" ref="G3:G56" ca="1" si="0">IFERROR(NOW()-F3,"")</f>
        <v>0.63539363425661577</v>
      </c>
      <c r="H3" s="91">
        <v>45997.474282407406</v>
      </c>
      <c r="I3" s="107" t="str">
        <f>IFERROR(VLOOKUP(D3,DB!A:F,6,0),"")</f>
        <v>SCECO</v>
      </c>
      <c r="J3" s="107" t="str">
        <f>IFERROR(VLOOKUP(D3,DB!A:G,7,0),"")</f>
        <v>Dead</v>
      </c>
      <c r="K3" s="93" t="s">
        <v>39128</v>
      </c>
      <c r="L3" s="87" t="str">
        <f>IFERROR(VLOOKUP(D3,DB!A:I,9,0),"")</f>
        <v>Latis</v>
      </c>
    </row>
    <row r="4" spans="1:16" ht="15" customHeight="1">
      <c r="A4" s="107" t="s">
        <v>39129</v>
      </c>
      <c r="B4" s="107" t="str">
        <f>IFERROR(VLOOKUP(D4,DB!A:K,11,0),"")</f>
        <v>R4</v>
      </c>
      <c r="C4" s="89">
        <v>2</v>
      </c>
      <c r="D4" s="87" t="s">
        <v>30656</v>
      </c>
      <c r="E4" s="90" t="s">
        <v>39109</v>
      </c>
      <c r="F4" s="91">
        <v>45997.533333333333</v>
      </c>
      <c r="G4" s="92">
        <f t="shared" ca="1" si="0"/>
        <v>0.59406261573894881</v>
      </c>
      <c r="H4" s="91">
        <v>45997.522280092591</v>
      </c>
      <c r="I4" s="107" t="str">
        <f>IFERROR(VLOOKUP(D4,DB!A:F,6,0),"")</f>
        <v>Generator-SG</v>
      </c>
      <c r="J4" s="107" t="str">
        <f>IFERROR(VLOOKUP(D4,DB!A:G,7,0),"")</f>
        <v>Good</v>
      </c>
      <c r="K4" s="93" t="s">
        <v>39130</v>
      </c>
      <c r="L4" s="87" t="str">
        <f>IFERROR(VLOOKUP(D4,DB!A:I,9,0),"")</f>
        <v>Latis</v>
      </c>
    </row>
    <row r="5" spans="1:16" ht="15" customHeight="1">
      <c r="A5" s="107"/>
      <c r="B5" s="107" t="str">
        <f>IFERROR(VLOOKUP(D5,DB!A:K,11,0),"")</f>
        <v/>
      </c>
      <c r="C5" s="89"/>
      <c r="D5" s="87"/>
      <c r="E5" s="90"/>
      <c r="F5" s="91"/>
      <c r="G5" s="92">
        <f t="shared" ca="1" si="0"/>
        <v>45998.127395949072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45998.127395949072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45998.127395949072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45998.127395949072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45998.127395949072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45998.127395949072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45998.127395949072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45998.127395949072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45998.127395949072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45998.127395949072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45998.127395949072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45998.127395949072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45998.127395949072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45998.127395949072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45998.127395949072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45998.127395949072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45998.127395949072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45998.127395949072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45998.127395949072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45998.127395949072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45998.127395949072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45998.127395949072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45998.127395949072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45998.127395949072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45998.127395949072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45998.127395949072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45998.127395949072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45998.127395949072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45998.127395949072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45998.127395949072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45998.127395949072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45998.127395949072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45998.127395949072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45998.127395949072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45998.127395949072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45998.127395949072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45998.127395949072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45998.127395949072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45998.127395949072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45998.127395949072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45998.127395949072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45998.127395949072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45998.127395949072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45998.127395949072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45998.127395949072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45998.127395949072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45998.127395949072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45998.127395949072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45998.127395949072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45998.127395949072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45998.127395949072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45998.127395949072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45998.127395949072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45998.127395949072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45998.127395949072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45998.127395949072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45998.127395949072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45998.127395949072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45998.127395949072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45998.127395949072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45998.127395949072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45998.127395949072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45998.127395949072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45998.127395949072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45998.127395949072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45998.127395949072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45998.127395949072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45998.127395949072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45998.127395949072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45998.127395949072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45998.127395949072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45998.127395949072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45998.127395949072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45998.127395949072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45998.127395949072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45998.127395949072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45998.127395949072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45998.127395949072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45998.127395949072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45998.127395949072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45998.127395949072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45998.127395949072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45998.127395949072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45998.127395949072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45998.127395949072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45998.127395949072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45998.127395949072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45998.127395949072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45998.127395949072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45998.127395949072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45998.127395949072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45998.127395949072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45998.127395949072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45998.127395949072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45998.127395949072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45998.127395949072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45998.127395949072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45998.127395949072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45998.127395949072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45998.127395949072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45998.127395949072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45998.127395949072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45998.127395949072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45998.127395949072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45998.127395949072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45998.127395949072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45998.127395949072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45998.127395949072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45998.127395949072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45998.127395949072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45998.127395949072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45998.127395949072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45998.127395949072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45998.127395949072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45998.127395949072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45998.127395949072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45998.127395949072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45998.127395949072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45998.127395949072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45998.127395949072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45998.127395949072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45998.127395949072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45998.127395949072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45998.127395949072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45998.127395949072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45998.127395949072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45998.127395949072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45998.127395949072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45998.127395949072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45998.127395949072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45998.127395949072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45998.127395949072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45998.127395949072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45998.127395949072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45998.127395949072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45998.127395949072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45998.127395949072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45998.127395949072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45998.127395949072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45998.127395949072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45998.127395949072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45998.127395949072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45998.127395949072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45998.127395949072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45998.127395949072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45998.127395949072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45998.127395949072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45998.127395949072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45998.127395949072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45998.127395949072</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45998.127395949072</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45998.127395949072</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45998.127395949072</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45998.127395949072</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45998.127395949072</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45998.127395949072</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45998.127395949072</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45998.127395949072</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45998.127395949072</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45998.127395949072</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45998.127395949072</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45998.127395949072</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K8" sqref="K8"/>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106.29533576388349</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71.938518634255161</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49.466284837959392</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16.754097337958228</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1.019907523143047</v>
      </c>
      <c r="H6" s="38">
        <v>45997.093599537038</v>
      </c>
      <c r="I6" s="37" t="str">
        <f>IFERROR(VLOOKUP(D6,DB!A:F,6,0),"")</f>
        <v>SCECO</v>
      </c>
      <c r="J6" s="37" t="str">
        <f>IFERROR(VLOOKUP(D6,DB!A:G,7,0),"")</f>
        <v>In progress</v>
      </c>
      <c r="K6" s="37" t="s">
        <v>39140</v>
      </c>
      <c r="L6" s="37" t="str">
        <f>IFERROR(VLOOKUP(D6,DB!A:I,9,0),"")</f>
        <v>Latis</v>
      </c>
    </row>
    <row r="7" spans="1:13">
      <c r="A7" s="37" t="s">
        <v>39141</v>
      </c>
      <c r="B7" s="37" t="s">
        <v>5445</v>
      </c>
      <c r="C7" s="37">
        <v>2</v>
      </c>
      <c r="D7" s="37" t="s">
        <v>38223</v>
      </c>
      <c r="E7" s="37" t="s">
        <v>39106</v>
      </c>
      <c r="F7" s="38">
        <v>45998.12164351852</v>
      </c>
      <c r="G7" s="131">
        <f t="shared" ref="G7:G32" ca="1" si="3">IFERROR(NOW()-F7,"")</f>
        <v>5.7524305520928465E-3</v>
      </c>
      <c r="H7" s="38">
        <v>45998.112615740742</v>
      </c>
      <c r="I7" s="37" t="str">
        <f>IFERROR(VLOOKUP(D7,DB!A:F,6,0),"")</f>
        <v>SCECO</v>
      </c>
      <c r="J7" s="37" t="str">
        <f>IFERROR(VLOOKUP(D7,DB!A:G,7,0),"")</f>
        <v>Haj Removal</v>
      </c>
      <c r="K7" s="37" t="s">
        <v>39142</v>
      </c>
      <c r="L7" s="37" t="str">
        <f>IFERROR(VLOOKUP(D7,DB!A:I,9,0),"")</f>
        <v>Latis</v>
      </c>
    </row>
    <row r="8" spans="1:13">
      <c r="A8" s="37"/>
      <c r="B8" s="37" t="str">
        <f>IFERROR(VLOOKUP(D8,DB!A:K,11,0),"")</f>
        <v/>
      </c>
      <c r="C8" s="37"/>
      <c r="D8" s="37"/>
      <c r="E8" s="37"/>
      <c r="F8" s="38"/>
      <c r="G8" s="131">
        <f t="shared" ca="1" si="3"/>
        <v>45998.127395949072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45998.127395949072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45998.127395949072</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45998.127395949072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45998.127395949072</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45998.127395949072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45998.127395949072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45998.127395949072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45998.127395949072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45998.127395949072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45998.127395949072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45998.127395949072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45998.127395949072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45998.127395949072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45998.127395949072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45998.127395949072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45998.127395949072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45998.127395949072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45998.127395949072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45998.127395949072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45998.127395949072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45998.127395949072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45998.127395949072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45998.127395949072</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45998.127395949072</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45998.127395949072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45998.127395949072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45998.127395949072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45998.127395949072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45998.127395949072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45998.127395949072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45998.127395949072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45998.127395949072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45998.127395949072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45998.127395949072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45998.127395949072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45998.127395949072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45998.127395949072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45998.127395949072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45998.127395949072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45998.127395949072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45998.127395949072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45998.127395949072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45998.127395949072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45998.127395949072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45998.127395949072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45998.127395949072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45998.127395949072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45998.127395949072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45998.127395949072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45998.127395949072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45998.127395949072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45998.127395949072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45998.127395949072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45998.127395949072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45998.127395949072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45998.127395949072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45998.127395949072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45998.127395949072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45998.127395949072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45998.127395949072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45998.127395949072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45998.127395949072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45998.127395949072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45998.127395949072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45998.127395949072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45998.127395949072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45998.127395949072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45998.127395949072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45998.127395949072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45998.127395949072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45998.127395949072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45998.127395949072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45998.127395949072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45998.127395949072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45998.127395949072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45998.127395949072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45998.127395949072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45998.127395949072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45998.127395949072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45998.127395949072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45998.127395949072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45998.127395949072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45998.127395949072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45998.127395949072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45998.127395949072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45998.127395949072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45998.127395949072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45998.127395949072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45998.127395949072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45998.127395949072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45998.127395949072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45998.127395949072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45998.127395949072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45998.127395949072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45998.127395949072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45998.127395949072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45998.127395949072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45998.127395949072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45998.127395949072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45998.127395949072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45998.127395949072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45998.127395949072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45998.127395949072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45998.127395949072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45998.127395949072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45998.127395949072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45998.127395949072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45998.127395949072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45998.127395949072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45998.127395949072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45998.127395949072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45998.127395949072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45998.127395949072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45998.127395949072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45998.127395949072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45998.127395949072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45998.127395949072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45998.127395949072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45998.127395949072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45998.127395949072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45998.127395949072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45998.127395949072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45998.127395949072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45998.127395949072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45998.127395949072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45998.127395949072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45998.127395949072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45998.127395949072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45998.127395949072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45998.127395949072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45998.127395949072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45998.127395949072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45998.127395949072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45998.127395949072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45998.127395949072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45998.127395949072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45998.127395949072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45998.127395949072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45998.127395949072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45998.127395949072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45998.127395949072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45998.127395949072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45998.127395949072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45998.127395949072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45998.127395949072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45998.127395949072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45998.127395949072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45998.127395949072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45998.127395949072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45998.127395949072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45998.127395949072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45998.127395949072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45998.127395949072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45998.127395949072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45998.127395949072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45998.127395949072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45998.127395949072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45998.127395949072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45998.127395949072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45998.127395949072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45998.127395949072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45998.127395949072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45998.127395949072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45998.127395949072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45998.127395949072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45998.127395949072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45998.127395949072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45998.127395949072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45998.127395949072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45998.127395949072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45998.127395949072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45998.127395949072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45998.127395949072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45998.127395949072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45998.127395949072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45998.127395949072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45998.127395949072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45998.127395949072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45998.127395949072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45998.127395949072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45998.127395949072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45998.127395949072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45998.127395949072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45998.127395949072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45998.127395949072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45998.127395949072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45998.127395949072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45998.127395949072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45998.127395949072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45998.127395949072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45998.127395949072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45998.127395949072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45998.127395949072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45998.127395949072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45998.127395949072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45998.127395949072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45998.127395949072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45998.127395949072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45998.127395949072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45998.127395949072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45998.127395949072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45998.127395949072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45998.127395949072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45998.127395949072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45998.127395949072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45998.127395949072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45998.127395949072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45998.127395949072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45998.127395949072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45998.127395949072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45998.127395949072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45998.127395949072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45998.127395949072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45998.127395949072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45998.127395949072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45998.127395949072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45998.127395949072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45998.127395949072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45998.127395949072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45998.127395949072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45998.127395949072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45998.127395949072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45998.127395949072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45998.127395949072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45998.127395949072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45998.127395949072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45998.127395949072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45998.127395949072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45998.127395949072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45998.127395949072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45998.127395949072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45998.127395949072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45998.127395949072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45998.127395949072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45998.127395949072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45998.127395949072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45998.127395949072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45998.127395949072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45998.127395949072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45998.127395949072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45998.127395949072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45998.127395949072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45998.127395949072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45998.127395949072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45998.127395949072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45998.127395949072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45998.127395949072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45998.127395949072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45998.127395949072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45998.127395949072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45998.127395949072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45998.127395949072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45998.127395949072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45998.127395949072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45998.127395949072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45998.127395949072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45998.127395949072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45998.127395949072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45998.127395949072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45998.127395949072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45998.127395949072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45998.127395949072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45998.127395949072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45998.127395949072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45998.127395949072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45998.127395949072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45998.127395949072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45998.127395949072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45998.127395949072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45998.127395949072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45998.127395949072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45998.127395949072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45998.127395949072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45998.127395949072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45998.127395949072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45998.127395949072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45998.127395949072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45998.127395949072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45998.127395949072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45998.127395949072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45998.127395949072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45998.127395949072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45998.127395949072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45998.127395949072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45998.127395949072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45998.127395949072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45998.127395949072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45998.127395949072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45998.127395949072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45998.127395949072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45998.127395949072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45998.127395949072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45998.127395949072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45998.127395949072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45998.127395949072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45998.127395949072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45998.127395949072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45998.127395949072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45998.127395949072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45998.127395949072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45998.127395949072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45998.127395949072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45998.127395949072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45998.127395949072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45998.127395949072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45998.127395949072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45998.127395949072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45998.127395949072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45998.127395949072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45998.127395949072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45998.127395949072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45998.127395949072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45998.127395949072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45998.127395949072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45998.127395949072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45998.127395949072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45998.127395949072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45998.127395949072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45998.127395949072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45998.127395949072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45998.127395949072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45998.127395949072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45998.127395949072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45998.127395949072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45998.127395949072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45998.127395949072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45998.127395949072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45998.127395949072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45998.127395949072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45998.127395949072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45998.127395949072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45998.127395949072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45998.127395949072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45998.127395949072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45998.127395949072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45998.127395949072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45998.127395949072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45998.127395949072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45998.127395949072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45998.127395949072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45998.127395949072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45998.127395949072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45998.127395949072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45998.127395949072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45998.127395949072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45998.127395949072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45998.127395949072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45998.127395949072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45998.127395949072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45998.127395949072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45998.127395949072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45998.127395949072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45998.127395949072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45998.127395949072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45998.127395949072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45998.127395949072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45998.127395949072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45998.127395949072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45998.127395949072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45998.127395949072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45998.127395949072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45998.127395949072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45998.127395949072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45998.127395949072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45998.127395949072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45998.127395949072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45998.127395949072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45998.127395949072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45998.127395949072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45998.127395949072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45998.127395949072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45998.127395949072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45998.127395949072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45998.127395949072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45998.127395949072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45998.127395949072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45998.127395949072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45998.127395949072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45998.127395949072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45998.127395949072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45998.127395949072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45998.127395949072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45998.127395949072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45998.127395949072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45998.127395949072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45998.127395949072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45998.127395949072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45998.127395949072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45998.127395949072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45998.127395949072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45998.127395949072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45998.127395949072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45998.127395949072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45998.127395949072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45998.127395949072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45998.127395949072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45998.127395949072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45998.127395949072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45998.127395949072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45998.127395949072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45998.127395949072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45998.127395949072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45998.127395949072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45998.127395949072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45998.127395949072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45998.127395949072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45998.127395949072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45998.127395949072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45998.127395949072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45998.127395949072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45998.127395949072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45998.127395949072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45998.127395949072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45998.127395949072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45998.127395949072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45998.127395949072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45998.127395949072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45998.127395949072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45998.127395949072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45998.127395949072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45998.127395949072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45998.127395949072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45998.127395949072</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45998.127395949072</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2025-12-07T00:05:01Z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